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0) Main Estimates/2020-21/Explanatory Memorandum/Table A/"/>
    </mc:Choice>
  </mc:AlternateContent>
  <xr:revisionPtr revIDLastSave="0" documentId="8_{9E087002-F920-4A77-AB8D-95B38D2C5949}" xr6:coauthVersionLast="44" xr6:coauthVersionMax="44" xr10:uidLastSave="{00000000-0000-0000-0000-000000000000}"/>
  <bookViews>
    <workbookView xWindow="-120" yWindow="-120" windowWidth="29040" windowHeight="17640" xr2:uid="{5932F75A-AC64-4923-88F2-C4DCC6356569}"/>
  </bookViews>
  <sheets>
    <sheet name="TABLE A - DEL" sheetId="1" r:id="rId1"/>
    <sheet name="Table A - AME" sheetId="2" r:id="rId2"/>
  </sheets>
  <externalReferences>
    <externalReference r:id="rId3"/>
    <externalReference r:id="rId4"/>
    <externalReference r:id="rId5"/>
    <externalReference r:id="rId6"/>
    <externalReference r:id="rId7"/>
    <externalReference r:id="rId8"/>
  </externalReferences>
  <definedNames>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 name="x">[2]Master!#REF!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E10" i="2" s="1"/>
  <c r="D11" i="2"/>
  <c r="E11" i="2" s="1"/>
  <c r="F38" i="1"/>
  <c r="G38" i="1" s="1"/>
  <c r="J38" i="1"/>
  <c r="K38" i="1" s="1"/>
  <c r="F88" i="1"/>
  <c r="D66" i="1"/>
  <c r="D44" i="1"/>
  <c r="D16" i="2" l="1"/>
  <c r="E16" i="2" s="1"/>
  <c r="C17" i="2"/>
  <c r="B17" i="2"/>
  <c r="D9" i="2"/>
  <c r="E9" i="2" s="1"/>
  <c r="D12" i="2"/>
  <c r="E12" i="2" s="1"/>
  <c r="D13" i="2"/>
  <c r="E13" i="2" s="1"/>
  <c r="D14" i="2"/>
  <c r="E14" i="2" s="1"/>
  <c r="D15" i="2"/>
  <c r="E15" i="2" s="1"/>
  <c r="D8" i="2"/>
  <c r="E8" i="2" s="1"/>
  <c r="D17" i="2" l="1"/>
  <c r="E17" i="2" s="1"/>
  <c r="E44" i="1" l="1"/>
  <c r="F44" i="1" s="1"/>
  <c r="G44" i="1" s="1"/>
  <c r="H44" i="1"/>
  <c r="J48" i="1"/>
  <c r="K48" i="1" s="1"/>
  <c r="I89" i="1"/>
  <c r="H89" i="1"/>
  <c r="I87" i="1"/>
  <c r="H87" i="1"/>
  <c r="I85" i="1"/>
  <c r="H85" i="1"/>
  <c r="I82" i="1"/>
  <c r="H82" i="1"/>
  <c r="I71" i="1"/>
  <c r="H71" i="1"/>
  <c r="I68" i="1"/>
  <c r="H68" i="1"/>
  <c r="I66" i="1"/>
  <c r="H66" i="1"/>
  <c r="I62" i="1"/>
  <c r="H62" i="1"/>
  <c r="I59" i="1"/>
  <c r="H59" i="1"/>
  <c r="I57" i="1"/>
  <c r="H57" i="1"/>
  <c r="I44" i="1"/>
  <c r="I22" i="1"/>
  <c r="H22" i="1"/>
  <c r="J20" i="1"/>
  <c r="K20" i="1" s="1"/>
  <c r="J88" i="1"/>
  <c r="K88" i="1" s="1"/>
  <c r="J86" i="1"/>
  <c r="K86" i="1" s="1"/>
  <c r="J84" i="1"/>
  <c r="K84" i="1" s="1"/>
  <c r="J81" i="1"/>
  <c r="K81" i="1" s="1"/>
  <c r="J80" i="1"/>
  <c r="K80" i="1" s="1"/>
  <c r="J79" i="1"/>
  <c r="K79" i="1" s="1"/>
  <c r="J78" i="1"/>
  <c r="K78" i="1" s="1"/>
  <c r="J77" i="1"/>
  <c r="K77" i="1" s="1"/>
  <c r="J76" i="1"/>
  <c r="K76" i="1" s="1"/>
  <c r="J75" i="1"/>
  <c r="K75" i="1" s="1"/>
  <c r="J74" i="1"/>
  <c r="K74" i="1" s="1"/>
  <c r="J73" i="1"/>
  <c r="K73" i="1" s="1"/>
  <c r="J72" i="1"/>
  <c r="K72" i="1" s="1"/>
  <c r="J70" i="1"/>
  <c r="K70" i="1" s="1"/>
  <c r="J69" i="1"/>
  <c r="K69" i="1" s="1"/>
  <c r="J67" i="1"/>
  <c r="K67" i="1" s="1"/>
  <c r="J65" i="1"/>
  <c r="K65" i="1" s="1"/>
  <c r="J64" i="1"/>
  <c r="K64" i="1" s="1"/>
  <c r="J63" i="1"/>
  <c r="K63" i="1" s="1"/>
  <c r="J61" i="1"/>
  <c r="K61" i="1" s="1"/>
  <c r="J60" i="1"/>
  <c r="K60" i="1" s="1"/>
  <c r="J58" i="1"/>
  <c r="K58" i="1" s="1"/>
  <c r="J56" i="1"/>
  <c r="K56" i="1" s="1"/>
  <c r="J55" i="1"/>
  <c r="K55" i="1" s="1"/>
  <c r="J54" i="1"/>
  <c r="K54" i="1" s="1"/>
  <c r="J53" i="1"/>
  <c r="K53" i="1" s="1"/>
  <c r="J52" i="1"/>
  <c r="K52" i="1" s="1"/>
  <c r="J51" i="1"/>
  <c r="K51" i="1" s="1"/>
  <c r="J50" i="1"/>
  <c r="K50" i="1" s="1"/>
  <c r="J49" i="1"/>
  <c r="K49" i="1" s="1"/>
  <c r="J47" i="1"/>
  <c r="K47" i="1" s="1"/>
  <c r="J46" i="1"/>
  <c r="K46" i="1" s="1"/>
  <c r="J45" i="1"/>
  <c r="K45" i="1" s="1"/>
  <c r="J43" i="1"/>
  <c r="K43" i="1" s="1"/>
  <c r="J42" i="1"/>
  <c r="K42" i="1" s="1"/>
  <c r="J41" i="1"/>
  <c r="K41" i="1" s="1"/>
  <c r="J40" i="1"/>
  <c r="K40" i="1" s="1"/>
  <c r="J39" i="1"/>
  <c r="K39" i="1" s="1"/>
  <c r="J37" i="1"/>
  <c r="K37" i="1" s="1"/>
  <c r="J36" i="1"/>
  <c r="K36" i="1" s="1"/>
  <c r="J35" i="1"/>
  <c r="K35" i="1" s="1"/>
  <c r="J34" i="1"/>
  <c r="K34" i="1" s="1"/>
  <c r="J33" i="1"/>
  <c r="K33" i="1" s="1"/>
  <c r="J32" i="1"/>
  <c r="K32" i="1" s="1"/>
  <c r="J31" i="1"/>
  <c r="K31" i="1" s="1"/>
  <c r="J30" i="1"/>
  <c r="K30" i="1" s="1"/>
  <c r="J29" i="1"/>
  <c r="K29" i="1" s="1"/>
  <c r="J28" i="1"/>
  <c r="K28" i="1" s="1"/>
  <c r="J27" i="1"/>
  <c r="K27" i="1" s="1"/>
  <c r="J26" i="1"/>
  <c r="K26" i="1" s="1"/>
  <c r="J25" i="1"/>
  <c r="K25" i="1" s="1"/>
  <c r="J24" i="1"/>
  <c r="K24" i="1" s="1"/>
  <c r="J23" i="1"/>
  <c r="K23" i="1" s="1"/>
  <c r="J21" i="1"/>
  <c r="K21" i="1" s="1"/>
  <c r="J19" i="1"/>
  <c r="K19" i="1" s="1"/>
  <c r="J18" i="1"/>
  <c r="K18" i="1" s="1"/>
  <c r="J17" i="1"/>
  <c r="K17" i="1" s="1"/>
  <c r="J16" i="1"/>
  <c r="K16" i="1" s="1"/>
  <c r="J15" i="1"/>
  <c r="K15" i="1" s="1"/>
  <c r="J14" i="1"/>
  <c r="K14" i="1" s="1"/>
  <c r="J13" i="1"/>
  <c r="K13" i="1" s="1"/>
  <c r="J12" i="1"/>
  <c r="K12" i="1" s="1"/>
  <c r="J11" i="1"/>
  <c r="K11" i="1" s="1"/>
  <c r="J10" i="1"/>
  <c r="K10" i="1" s="1"/>
  <c r="J9" i="1"/>
  <c r="K9" i="1" s="1"/>
  <c r="J8" i="1"/>
  <c r="K8" i="1" s="1"/>
  <c r="J7" i="1"/>
  <c r="K7" i="1" s="1"/>
  <c r="F21" i="1"/>
  <c r="G21" i="1" s="1"/>
  <c r="F23" i="1"/>
  <c r="G23" i="1" s="1"/>
  <c r="F24" i="1"/>
  <c r="G24" i="1" s="1"/>
  <c r="F25" i="1"/>
  <c r="G25" i="1" s="1"/>
  <c r="F26" i="1"/>
  <c r="G26" i="1" s="1"/>
  <c r="F27" i="1"/>
  <c r="G27" i="1" s="1"/>
  <c r="F28" i="1"/>
  <c r="G28" i="1" s="1"/>
  <c r="F29" i="1"/>
  <c r="G29" i="1" s="1"/>
  <c r="F30" i="1"/>
  <c r="G30" i="1" s="1"/>
  <c r="F31" i="1"/>
  <c r="G31" i="1" s="1"/>
  <c r="F32" i="1"/>
  <c r="G32" i="1" s="1"/>
  <c r="F33" i="1"/>
  <c r="G33" i="1" s="1"/>
  <c r="F34" i="1"/>
  <c r="G34" i="1" s="1"/>
  <c r="F35" i="1"/>
  <c r="G35" i="1" s="1"/>
  <c r="F36" i="1"/>
  <c r="G36" i="1" s="1"/>
  <c r="F37" i="1"/>
  <c r="G37" i="1" s="1"/>
  <c r="F39" i="1"/>
  <c r="G39" i="1" s="1"/>
  <c r="F40" i="1"/>
  <c r="G40" i="1" s="1"/>
  <c r="F41" i="1"/>
  <c r="G41" i="1" s="1"/>
  <c r="F42" i="1"/>
  <c r="G42" i="1" s="1"/>
  <c r="F43" i="1"/>
  <c r="G43" i="1" s="1"/>
  <c r="F45" i="1"/>
  <c r="G45" i="1" s="1"/>
  <c r="F46" i="1"/>
  <c r="G46" i="1" s="1"/>
  <c r="F47" i="1"/>
  <c r="G47" i="1" s="1"/>
  <c r="F48" i="1"/>
  <c r="G48" i="1" s="1"/>
  <c r="F49" i="1"/>
  <c r="G49" i="1" s="1"/>
  <c r="F50" i="1"/>
  <c r="G50" i="1" s="1"/>
  <c r="F51" i="1"/>
  <c r="G51" i="1" s="1"/>
  <c r="F52" i="1"/>
  <c r="G52" i="1" s="1"/>
  <c r="F53" i="1"/>
  <c r="G53" i="1" s="1"/>
  <c r="F54" i="1"/>
  <c r="G54" i="1" s="1"/>
  <c r="F55" i="1"/>
  <c r="G55" i="1" s="1"/>
  <c r="F56" i="1"/>
  <c r="G56" i="1" s="1"/>
  <c r="F58" i="1"/>
  <c r="G58" i="1" s="1"/>
  <c r="F60" i="1"/>
  <c r="G60" i="1" s="1"/>
  <c r="F61" i="1"/>
  <c r="G61" i="1" s="1"/>
  <c r="F63" i="1"/>
  <c r="G63" i="1" s="1"/>
  <c r="F64" i="1"/>
  <c r="G64" i="1" s="1"/>
  <c r="F65" i="1"/>
  <c r="G65" i="1" s="1"/>
  <c r="F67" i="1"/>
  <c r="G67" i="1" s="1"/>
  <c r="F69" i="1"/>
  <c r="G69" i="1"/>
  <c r="F70" i="1"/>
  <c r="G70" i="1" s="1"/>
  <c r="F72" i="1"/>
  <c r="G72" i="1" s="1"/>
  <c r="F73" i="1"/>
  <c r="G73" i="1"/>
  <c r="F74" i="1"/>
  <c r="G74" i="1" s="1"/>
  <c r="F75" i="1"/>
  <c r="G75" i="1" s="1"/>
  <c r="F76" i="1"/>
  <c r="G76" i="1" s="1"/>
  <c r="F77" i="1"/>
  <c r="G77" i="1" s="1"/>
  <c r="F78" i="1"/>
  <c r="G78" i="1" s="1"/>
  <c r="F79" i="1"/>
  <c r="G79" i="1" s="1"/>
  <c r="F80" i="1"/>
  <c r="G80" i="1" s="1"/>
  <c r="F81" i="1"/>
  <c r="G81" i="1" s="1"/>
  <c r="F84" i="1"/>
  <c r="G84" i="1" s="1"/>
  <c r="F86" i="1"/>
  <c r="G86" i="1" s="1"/>
  <c r="G88" i="1"/>
  <c r="F9" i="1"/>
  <c r="G9" i="1"/>
  <c r="F10" i="1"/>
  <c r="G10" i="1" s="1"/>
  <c r="F11" i="1"/>
  <c r="G11" i="1" s="1"/>
  <c r="F12" i="1"/>
  <c r="G12" i="1" s="1"/>
  <c r="F13" i="1"/>
  <c r="G13" i="1" s="1"/>
  <c r="F14" i="1"/>
  <c r="G14" i="1" s="1"/>
  <c r="F15" i="1"/>
  <c r="G15" i="1" s="1"/>
  <c r="F16" i="1"/>
  <c r="G16" i="1" s="1"/>
  <c r="F17" i="1"/>
  <c r="G17" i="1" s="1"/>
  <c r="F18" i="1"/>
  <c r="G18" i="1" s="1"/>
  <c r="F19" i="1"/>
  <c r="G19" i="1" s="1"/>
  <c r="F20" i="1"/>
  <c r="G20" i="1" s="1"/>
  <c r="F8" i="1"/>
  <c r="F7" i="1"/>
  <c r="G7" i="1" s="1"/>
  <c r="E89" i="1"/>
  <c r="E87" i="1"/>
  <c r="E85" i="1"/>
  <c r="D89" i="1"/>
  <c r="D87" i="1"/>
  <c r="D85" i="1"/>
  <c r="D82" i="1"/>
  <c r="E82" i="1"/>
  <c r="E71" i="1"/>
  <c r="D71" i="1"/>
  <c r="E68" i="1"/>
  <c r="D68" i="1"/>
  <c r="E66" i="1"/>
  <c r="F66" i="1" s="1"/>
  <c r="G66" i="1" s="1"/>
  <c r="E62" i="1"/>
  <c r="D62" i="1"/>
  <c r="E59" i="1"/>
  <c r="D59" i="1"/>
  <c r="E57" i="1"/>
  <c r="D57" i="1"/>
  <c r="E22" i="1"/>
  <c r="D22" i="1"/>
  <c r="F68" i="1" l="1"/>
  <c r="G68" i="1" s="1"/>
  <c r="H83" i="1"/>
  <c r="E90" i="1"/>
  <c r="J66" i="1"/>
  <c r="K66" i="1" s="1"/>
  <c r="J68" i="1"/>
  <c r="K68" i="1" s="1"/>
  <c r="D90" i="1"/>
  <c r="F90" i="1" s="1"/>
  <c r="G90" i="1" s="1"/>
  <c r="F87" i="1"/>
  <c r="G87" i="1" s="1"/>
  <c r="F57" i="1"/>
  <c r="G57" i="1" s="1"/>
  <c r="F85" i="1"/>
  <c r="G85" i="1" s="1"/>
  <c r="J22" i="1"/>
  <c r="K22" i="1" s="1"/>
  <c r="J85" i="1"/>
  <c r="K85" i="1" s="1"/>
  <c r="F22" i="1"/>
  <c r="G22" i="1" s="1"/>
  <c r="I90" i="1"/>
  <c r="F62" i="1"/>
  <c r="G62" i="1" s="1"/>
  <c r="F59" i="1"/>
  <c r="G59" i="1" s="1"/>
  <c r="F71" i="1"/>
  <c r="G71" i="1" s="1"/>
  <c r="J57" i="1"/>
  <c r="K57" i="1" s="1"/>
  <c r="J87" i="1"/>
  <c r="K87" i="1" s="1"/>
  <c r="F82" i="1"/>
  <c r="G82" i="1" s="1"/>
  <c r="D83" i="1"/>
  <c r="J82" i="1"/>
  <c r="K82" i="1" s="1"/>
  <c r="E83" i="1"/>
  <c r="E91" i="1" s="1"/>
  <c r="J44" i="1"/>
  <c r="K44" i="1" s="1"/>
  <c r="J62" i="1"/>
  <c r="K62" i="1" s="1"/>
  <c r="F89" i="1"/>
  <c r="G89" i="1" s="1"/>
  <c r="J59" i="1"/>
  <c r="K59" i="1" s="1"/>
  <c r="J71" i="1"/>
  <c r="K71" i="1" s="1"/>
  <c r="J89" i="1"/>
  <c r="K89" i="1" s="1"/>
  <c r="I83" i="1"/>
  <c r="H90" i="1"/>
  <c r="G8" i="1"/>
  <c r="H91" i="1" l="1"/>
  <c r="D91" i="1"/>
  <c r="F91" i="1" s="1"/>
  <c r="G91" i="1" s="1"/>
  <c r="I91" i="1"/>
  <c r="F83" i="1"/>
  <c r="G83" i="1" s="1"/>
  <c r="J83" i="1"/>
  <c r="K83" i="1" s="1"/>
  <c r="J90" i="1"/>
  <c r="K90" i="1" s="1"/>
  <c r="J91" i="1" l="1"/>
  <c r="K91" i="1" s="1"/>
</calcChain>
</file>

<file path=xl/sharedStrings.xml><?xml version="1.0" encoding="utf-8"?>
<sst xmlns="http://schemas.openxmlformats.org/spreadsheetml/2006/main" count="159" uniqueCount="113">
  <si>
    <t>Table A (i) Departmental Expenditure Limits (DELs)</t>
  </si>
  <si>
    <t>Subheads</t>
  </si>
  <si>
    <t>Strategic Objective</t>
  </si>
  <si>
    <t>Programme</t>
  </si>
  <si>
    <t>Resource DEL</t>
  </si>
  <si>
    <t>Capital DEL</t>
  </si>
  <si>
    <t>2020-21
(Main Estimate budget sought)</t>
  </si>
  <si>
    <t>2019-20
(Supplementary Estimates budget approved)</t>
  </si>
  <si>
    <t>Change from Supplementary Estimate 2019-20</t>
  </si>
  <si>
    <t>£ million</t>
  </si>
  <si>
    <t>%</t>
  </si>
  <si>
    <t>A - Local Government &amp; Public Services</t>
  </si>
  <si>
    <t>SO1</t>
  </si>
  <si>
    <t>Housing Delivery in London &amp; South East</t>
  </si>
  <si>
    <t>SO2</t>
  </si>
  <si>
    <t>SO3</t>
  </si>
  <si>
    <t>Improvement &amp; Digital</t>
  </si>
  <si>
    <t>Business Rates Retention</t>
  </si>
  <si>
    <t>Adult Social Care</t>
  </si>
  <si>
    <t>SO4</t>
  </si>
  <si>
    <t>Integration and Communities</t>
  </si>
  <si>
    <t>Midlands engine</t>
  </si>
  <si>
    <t>Holocaust Memorial &amp; Learning Centre</t>
  </si>
  <si>
    <t>Northern Powerhouse</t>
  </si>
  <si>
    <t>Resilience &amp; Emergencies</t>
  </si>
  <si>
    <t>SO5</t>
  </si>
  <si>
    <t>Grenfell Recovery Programme</t>
  </si>
  <si>
    <t>Responding to Public Inquiry</t>
  </si>
  <si>
    <t>Management of Grenfell Tower Site</t>
  </si>
  <si>
    <t>SO6</t>
  </si>
  <si>
    <t>Cumulative Implications for Local Govt</t>
  </si>
  <si>
    <t>A - Local Government &amp; Public Services Total</t>
  </si>
  <si>
    <t>B - Housing &amp; Planning</t>
  </si>
  <si>
    <t>Building Affordable Housing</t>
  </si>
  <si>
    <t>Infrastructure for Housing</t>
  </si>
  <si>
    <t>Market Diversification &amp; Guarantees</t>
  </si>
  <si>
    <t>Public Sector Land</t>
  </si>
  <si>
    <t>Other Commitments</t>
  </si>
  <si>
    <t>Planning Reform for Homes</t>
  </si>
  <si>
    <t>Homelessness</t>
  </si>
  <si>
    <t>Private Rented Sector Reform</t>
  </si>
  <si>
    <t>Supported Housing</t>
  </si>
  <si>
    <t xml:space="preserve">Voluntary Right to Buy Pilot </t>
  </si>
  <si>
    <t>Planning Reform for Growth and Communities</t>
  </si>
  <si>
    <t>Building Regulations Oversight</t>
  </si>
  <si>
    <t>Remediation</t>
  </si>
  <si>
    <t>Implementing the Hackitt Review</t>
  </si>
  <si>
    <t>Other</t>
  </si>
  <si>
    <t>Admin inc dep'n</t>
  </si>
  <si>
    <t>B - Housing &amp; Planning Total</t>
  </si>
  <si>
    <t>C - Decentralisation &amp; Local Growth</t>
  </si>
  <si>
    <t>OX-CAM ARC</t>
  </si>
  <si>
    <t>LEP Stewardship</t>
  </si>
  <si>
    <t>Coastal Communities</t>
  </si>
  <si>
    <t>Midlands Engine</t>
  </si>
  <si>
    <t>Thames Estuary</t>
  </si>
  <si>
    <t>City Regions and Devolved Administrations Growth Deals</t>
  </si>
  <si>
    <t>Stronger Towns</t>
  </si>
  <si>
    <t>Deliver European Funding Programmes</t>
  </si>
  <si>
    <t>High Streets</t>
  </si>
  <si>
    <t>Infrastructure &amp; Investment</t>
  </si>
  <si>
    <t>C - Decentralisation &amp; Local Growth Total</t>
  </si>
  <si>
    <t>D - Troubled Families</t>
  </si>
  <si>
    <t xml:space="preserve">Troubled Families </t>
  </si>
  <si>
    <t>D - Troubled Families Total</t>
  </si>
  <si>
    <t>E - Research, Data &amp; Trading Funds</t>
  </si>
  <si>
    <t>Corporate</t>
  </si>
  <si>
    <t>E - Research, Data &amp; Trading Funds Total</t>
  </si>
  <si>
    <t>F - MHCLG Staff, Building and Infrastructure Costs</t>
  </si>
  <si>
    <t>F - MHCLG Staff, Building and Infrastructure Costs Total</t>
  </si>
  <si>
    <t>Departmental Unallocated Provision</t>
  </si>
  <si>
    <t>DUP</t>
  </si>
  <si>
    <t>Departmental Unallocated Provision Total</t>
  </si>
  <si>
    <t>G - Local Government &amp; Public Services (ALB)(Net)</t>
  </si>
  <si>
    <t>G - Local Government &amp; Public Services (ALB)(Net) Total</t>
  </si>
  <si>
    <t>H - Housing &amp; Planning (ALB)(Net)</t>
  </si>
  <si>
    <t>Housing Delivery in London &amp; the South East</t>
  </si>
  <si>
    <t>Homes England Transformation</t>
  </si>
  <si>
    <t>More Land in the Right Places</t>
  </si>
  <si>
    <t>H - Housing &amp; Planning (ALB)(Net) Total</t>
  </si>
  <si>
    <t>Total MHCLG Communities</t>
  </si>
  <si>
    <t>I - Revenue Support Grant</t>
  </si>
  <si>
    <t>I - Revenue Support Grant Total</t>
  </si>
  <si>
    <t>J - Other Grants and Payments</t>
  </si>
  <si>
    <t>J - Other Grants and Payments Total</t>
  </si>
  <si>
    <t>K - Business Rates Retention</t>
  </si>
  <si>
    <t>K - Business Rates Retention Total</t>
  </si>
  <si>
    <t>Total MHCLG Local Government</t>
  </si>
  <si>
    <t>Total VOTED and NON VOTED</t>
  </si>
  <si>
    <t>Enhanced Oversight and Accountability</t>
  </si>
  <si>
    <t>Leasehold Reform</t>
  </si>
  <si>
    <t>Social Housing Green Paper Implementation</t>
  </si>
  <si>
    <t>Help to Buy</t>
  </si>
  <si>
    <t>Table A (ii) AME budgets</t>
  </si>
  <si>
    <t>Resource AME</t>
  </si>
  <si>
    <t>Local Government &amp; Public Services</t>
  </si>
  <si>
    <t>M Housing &amp; Planning</t>
  </si>
  <si>
    <t>N Decentralisation &amp; Local Growth</t>
  </si>
  <si>
    <t>O Research, Data and Trading Funds</t>
  </si>
  <si>
    <t>P MHCLG Staff, Building and Infrastructure Costs</t>
  </si>
  <si>
    <t>Q Non-Domestic Rates Outturn Adjustments</t>
  </si>
  <si>
    <t>R Local Government &amp; Public Services (ALB)(Net)</t>
  </si>
  <si>
    <t>T Business Rates Retention</t>
  </si>
  <si>
    <t>Total Resource AME</t>
  </si>
  <si>
    <t>2020-21</t>
  </si>
  <si>
    <t>2019-20</t>
  </si>
  <si>
    <t>(Main Estimate budget sought)</t>
  </si>
  <si>
    <t>(Supplementary Estimate budget approved)</t>
  </si>
  <si>
    <t>S Housing &amp; Planning (ALB)(Net)</t>
  </si>
  <si>
    <r>
      <t>Change from Supplementary Estimate</t>
    </r>
    <r>
      <rPr>
        <sz val="10"/>
        <color theme="1"/>
        <rFont val="Calibri"/>
        <family val="2"/>
        <scheme val="minor"/>
      </rPr>
      <t> </t>
    </r>
    <r>
      <rPr>
        <b/>
        <sz val="10"/>
        <color theme="1"/>
        <rFont val="Calibri"/>
        <family val="2"/>
        <scheme val="minor"/>
      </rPr>
      <t>2019-20</t>
    </r>
  </si>
  <si>
    <t>£</t>
  </si>
  <si>
    <t>Rough Sleeping</t>
  </si>
  <si>
    <t>Admin inc depreciation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</si>
</sst>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0.0"/>
    <numFmt numFmtId="166" formatCode="#,##0;\-#,##0;\-"/>
    <numFmt numFmtId="167" formatCode="_-* #,##0.0_-;\(#,##0.0\);_-* &quot;-&quot;??_-;_-@_-"/>
    <numFmt numFmtId="168" formatCode="_-* #,##0.0_-;\-* #,##0.0_-;_-* &quot;-&quot;??_-;_-@_-"/>
    <numFmt numFmtId="169" formatCode="#,##0.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10"/>
      <color rgb="FFFF0000"/>
      <name val="Calibri"/>
      <family val="2"/>
      <scheme val="minor"/>
    </font>
    <font>
      <b/>
      <sz val="10.5"/>
      <name val="Times New Roman"/>
      <family val="1"/>
    </font>
    <font>
      <b/>
      <sz val="10"/>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theme="4" tint="0.79998168889431442"/>
      </patternFill>
    </fill>
    <fill>
      <patternFill patternType="solid">
        <fgColor rgb="FFD9D9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medium">
        <color indexed="64"/>
      </left>
      <right/>
      <top style="thin">
        <color indexed="64"/>
      </top>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166" fontId="7" fillId="0" borderId="0" applyBorder="0">
      <alignment vertical="top" wrapText="1"/>
    </xf>
    <xf numFmtId="43" fontId="1" fillId="0" borderId="0" applyFont="0" applyFill="0" applyBorder="0" applyAlignment="0" applyProtection="0"/>
  </cellStyleXfs>
  <cellXfs count="94">
    <xf numFmtId="0" fontId="0" fillId="0" borderId="0" xfId="0"/>
    <xf numFmtId="0" fontId="3" fillId="0" borderId="0" xfId="0" applyFont="1"/>
    <xf numFmtId="0" fontId="4" fillId="0" borderId="0" xfId="0" applyFont="1"/>
    <xf numFmtId="164" fontId="4" fillId="0" borderId="0" xfId="0" applyNumberFormat="1" applyFont="1"/>
    <xf numFmtId="0" fontId="3" fillId="0" borderId="1" xfId="0" applyFont="1" applyBorder="1" applyAlignment="1">
      <alignment wrapText="1"/>
    </xf>
    <xf numFmtId="0" fontId="3" fillId="0" borderId="2" xfId="0" applyFont="1" applyBorder="1" applyAlignment="1">
      <alignment wrapText="1"/>
    </xf>
    <xf numFmtId="0" fontId="4" fillId="2" borderId="3" xfId="0" applyFont="1" applyFill="1" applyBorder="1"/>
    <xf numFmtId="0" fontId="4" fillId="2" borderId="4" xfId="0" applyFont="1" applyFill="1" applyBorder="1"/>
    <xf numFmtId="164" fontId="4" fillId="2" borderId="3" xfId="0" applyNumberFormat="1" applyFont="1" applyFill="1" applyBorder="1"/>
    <xf numFmtId="0" fontId="4" fillId="2" borderId="4" xfId="0" applyFont="1" applyFill="1" applyBorder="1" applyAlignment="1">
      <alignment horizontal="center"/>
    </xf>
    <xf numFmtId="0" fontId="4" fillId="2" borderId="12" xfId="0" applyFont="1" applyFill="1" applyBorder="1"/>
    <xf numFmtId="0" fontId="4" fillId="2" borderId="13" xfId="0" applyFont="1" applyFill="1" applyBorder="1" applyAlignment="1">
      <alignment horizontal="center"/>
    </xf>
    <xf numFmtId="0" fontId="4" fillId="3" borderId="3" xfId="0" applyFont="1" applyFill="1" applyBorder="1"/>
    <xf numFmtId="0" fontId="4" fillId="3" borderId="4" xfId="0" applyFont="1" applyFill="1" applyBorder="1"/>
    <xf numFmtId="164" fontId="3" fillId="3" borderId="1" xfId="0" applyNumberFormat="1" applyFont="1" applyFill="1" applyBorder="1"/>
    <xf numFmtId="0" fontId="4" fillId="0" borderId="6" xfId="0" applyFont="1" applyFill="1" applyBorder="1"/>
    <xf numFmtId="164" fontId="4" fillId="0" borderId="7" xfId="0" applyNumberFormat="1" applyFont="1" applyFill="1" applyBorder="1"/>
    <xf numFmtId="9" fontId="4" fillId="0" borderId="7" xfId="1" applyFont="1" applyFill="1" applyBorder="1" applyAlignment="1">
      <alignment horizontal="right"/>
    </xf>
    <xf numFmtId="9" fontId="4" fillId="0" borderId="10" xfId="1" applyFont="1" applyFill="1" applyBorder="1" applyAlignment="1">
      <alignment horizontal="right"/>
    </xf>
    <xf numFmtId="0" fontId="0" fillId="0" borderId="0" xfId="0" applyFill="1"/>
    <xf numFmtId="0" fontId="4" fillId="0" borderId="7" xfId="0" applyFont="1" applyFill="1" applyBorder="1"/>
    <xf numFmtId="9" fontId="4" fillId="0" borderId="9" xfId="1" applyFont="1" applyFill="1" applyBorder="1" applyAlignment="1">
      <alignment horizontal="right"/>
    </xf>
    <xf numFmtId="0" fontId="4" fillId="0" borderId="8" xfId="0" applyFont="1" applyFill="1" applyBorder="1"/>
    <xf numFmtId="0" fontId="5" fillId="0" borderId="3" xfId="0" applyFont="1" applyBorder="1" applyAlignment="1">
      <alignment horizontal="center" vertical="center" wrapText="1"/>
    </xf>
    <xf numFmtId="0" fontId="4" fillId="0" borderId="7" xfId="0" applyFont="1" applyFill="1" applyBorder="1" applyAlignment="1">
      <alignment horizontal="center" vertical="center"/>
    </xf>
    <xf numFmtId="0" fontId="6" fillId="0" borderId="7" xfId="0" applyFont="1" applyFill="1" applyBorder="1"/>
    <xf numFmtId="0" fontId="4" fillId="0" borderId="7" xfId="0" applyFont="1" applyFill="1" applyBorder="1" applyAlignment="1">
      <alignment horizontal="left" vertical="center"/>
    </xf>
    <xf numFmtId="0" fontId="0" fillId="0" borderId="7" xfId="0" applyFill="1" applyBorder="1"/>
    <xf numFmtId="0" fontId="4" fillId="0" borderId="7" xfId="0" applyFont="1" applyFill="1" applyBorder="1" applyAlignment="1">
      <alignment horizontal="center"/>
    </xf>
    <xf numFmtId="0" fontId="4" fillId="0" borderId="8" xfId="0" applyFont="1" applyFill="1" applyBorder="1" applyAlignment="1">
      <alignment horizontal="center"/>
    </xf>
    <xf numFmtId="0" fontId="3" fillId="0" borderId="6" xfId="0" applyFont="1" applyBorder="1" applyAlignment="1">
      <alignment wrapText="1"/>
    </xf>
    <xf numFmtId="0" fontId="3" fillId="2" borderId="3" xfId="0" applyFont="1" applyFill="1" applyBorder="1"/>
    <xf numFmtId="0" fontId="3" fillId="2" borderId="12" xfId="0" applyFont="1" applyFill="1" applyBorder="1"/>
    <xf numFmtId="0" fontId="3" fillId="3" borderId="3" xfId="0" applyFont="1" applyFill="1" applyBorder="1"/>
    <xf numFmtId="9" fontId="4" fillId="2" borderId="3" xfId="1" applyFont="1" applyFill="1" applyBorder="1" applyAlignment="1">
      <alignment horizontal="right"/>
    </xf>
    <xf numFmtId="9" fontId="3" fillId="3" borderId="1" xfId="1" applyFont="1" applyFill="1" applyBorder="1" applyAlignment="1">
      <alignment horizontal="right"/>
    </xf>
    <xf numFmtId="9" fontId="4" fillId="2" borderId="1" xfId="1" applyFont="1" applyFill="1" applyBorder="1" applyAlignment="1">
      <alignment horizontal="right"/>
    </xf>
    <xf numFmtId="0" fontId="4" fillId="0" borderId="3" xfId="0" applyFont="1" applyFill="1" applyBorder="1"/>
    <xf numFmtId="164" fontId="4" fillId="0" borderId="3" xfId="0" applyNumberFormat="1" applyFont="1" applyFill="1" applyBorder="1"/>
    <xf numFmtId="9" fontId="4" fillId="0" borderId="3" xfId="1" applyFont="1" applyFill="1" applyBorder="1" applyAlignment="1">
      <alignment horizontal="right"/>
    </xf>
    <xf numFmtId="9" fontId="4" fillId="0" borderId="1" xfId="1" applyFont="1" applyFill="1" applyBorder="1" applyAlignment="1">
      <alignment horizontal="right"/>
    </xf>
    <xf numFmtId="0" fontId="4" fillId="0" borderId="3" xfId="0" applyFont="1" applyFill="1" applyBorder="1" applyAlignment="1">
      <alignment horizontal="center" vertical="center"/>
    </xf>
    <xf numFmtId="164" fontId="4" fillId="0" borderId="6" xfId="0" applyNumberFormat="1" applyFont="1" applyFill="1" applyBorder="1"/>
    <xf numFmtId="9" fontId="4" fillId="0" borderId="6" xfId="1" applyFont="1" applyFill="1" applyBorder="1" applyAlignment="1">
      <alignment horizontal="right"/>
    </xf>
    <xf numFmtId="164" fontId="4" fillId="0" borderId="8" xfId="0" applyNumberFormat="1" applyFont="1" applyFill="1" applyBorder="1"/>
    <xf numFmtId="9" fontId="4" fillId="0" borderId="8" xfId="1" applyFont="1" applyFill="1" applyBorder="1" applyAlignment="1">
      <alignment horizontal="right"/>
    </xf>
    <xf numFmtId="9" fontId="4" fillId="0" borderId="11" xfId="1" applyFont="1" applyFill="1" applyBorder="1" applyAlignment="1">
      <alignment horizontal="right"/>
    </xf>
    <xf numFmtId="0" fontId="4" fillId="0" borderId="3" xfId="0" applyFont="1" applyFill="1" applyBorder="1" applyAlignment="1">
      <alignment horizontal="center"/>
    </xf>
    <xf numFmtId="0" fontId="3" fillId="0" borderId="6" xfId="0" applyFont="1" applyBorder="1" applyAlignment="1">
      <alignment vertical="center" wrapText="1"/>
    </xf>
    <xf numFmtId="0" fontId="3" fillId="0" borderId="16" xfId="0" applyFont="1" applyBorder="1" applyAlignment="1">
      <alignment vertical="center"/>
    </xf>
    <xf numFmtId="0" fontId="3" fillId="0" borderId="7" xfId="0" applyFont="1" applyBorder="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3" xfId="0" applyFont="1" applyBorder="1" applyAlignment="1">
      <alignment vertical="center" wrapText="1"/>
    </xf>
    <xf numFmtId="165" fontId="4" fillId="0" borderId="1" xfId="0" applyNumberFormat="1" applyFont="1" applyBorder="1" applyAlignment="1">
      <alignment horizontal="right" vertical="center"/>
    </xf>
    <xf numFmtId="0" fontId="4" fillId="0" borderId="3" xfId="0" applyFont="1" applyBorder="1" applyAlignment="1">
      <alignment vertical="center"/>
    </xf>
    <xf numFmtId="0" fontId="4" fillId="0" borderId="7" xfId="0" applyFont="1" applyBorder="1" applyAlignment="1">
      <alignment vertical="center"/>
    </xf>
    <xf numFmtId="165" fontId="4" fillId="0" borderId="9" xfId="0" applyNumberFormat="1" applyFont="1" applyBorder="1" applyAlignment="1">
      <alignment horizontal="right" vertical="center"/>
    </xf>
    <xf numFmtId="0" fontId="8" fillId="4" borderId="8" xfId="0" applyFont="1" applyFill="1" applyBorder="1" applyAlignment="1">
      <alignment vertical="center"/>
    </xf>
    <xf numFmtId="165" fontId="8" fillId="4" borderId="11" xfId="0" applyNumberFormat="1" applyFont="1" applyFill="1" applyBorder="1" applyAlignment="1">
      <alignment horizontal="right" vertical="center"/>
    </xf>
    <xf numFmtId="167" fontId="4" fillId="0" borderId="1" xfId="4" applyNumberFormat="1" applyFont="1" applyBorder="1"/>
    <xf numFmtId="167" fontId="3" fillId="4" borderId="1" xfId="4" applyNumberFormat="1" applyFont="1" applyFill="1" applyBorder="1"/>
    <xf numFmtId="168" fontId="0" fillId="0" borderId="0" xfId="4" applyNumberFormat="1" applyFont="1" applyFill="1"/>
    <xf numFmtId="168" fontId="2" fillId="0" borderId="0" xfId="4" applyNumberFormat="1" applyFont="1" applyFill="1"/>
    <xf numFmtId="169" fontId="0" fillId="0" borderId="0" xfId="0" applyNumberFormat="1"/>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3" fillId="0" borderId="1" xfId="0" applyFont="1" applyBorder="1" applyAlignment="1">
      <alignment horizontal="center" vertical="center"/>
    </xf>
    <xf numFmtId="9" fontId="4" fillId="0" borderId="1" xfId="0" applyNumberFormat="1" applyFont="1" applyBorder="1" applyAlignment="1">
      <alignment horizontal="right" vertical="center"/>
    </xf>
    <xf numFmtId="9" fontId="3" fillId="4" borderId="1" xfId="0" applyNumberFormat="1" applyFont="1" applyFill="1" applyBorder="1" applyAlignment="1">
      <alignment horizontal="right" vertical="center"/>
    </xf>
    <xf numFmtId="164" fontId="3" fillId="5" borderId="1" xfId="0" applyNumberFormat="1" applyFont="1" applyFill="1" applyBorder="1" applyAlignment="1">
      <alignment horizontal="center"/>
    </xf>
    <xf numFmtId="0" fontId="4" fillId="0" borderId="3" xfId="0" applyFont="1" applyBorder="1" applyAlignment="1">
      <alignment wrapText="1"/>
    </xf>
    <xf numFmtId="0" fontId="4" fillId="0" borderId="1" xfId="0" applyFont="1" applyBorder="1" applyAlignment="1">
      <alignment wrapText="1"/>
    </xf>
    <xf numFmtId="0" fontId="4" fillId="0" borderId="10"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3" fillId="0" borderId="3" xfId="0" applyFont="1" applyBorder="1"/>
    <xf numFmtId="0" fontId="0" fillId="0" borderId="4" xfId="0" applyBorder="1"/>
    <xf numFmtId="0" fontId="0" fillId="0" borderId="5" xfId="0" applyBorder="1"/>
    <xf numFmtId="0" fontId="2" fillId="0" borderId="3" xfId="0" applyFont="1" applyBorder="1"/>
    <xf numFmtId="0" fontId="2" fillId="0" borderId="4" xfId="0" applyFont="1" applyBorder="1"/>
    <xf numFmtId="0" fontId="2" fillId="0" borderId="5" xfId="0" applyFont="1" applyBorder="1"/>
    <xf numFmtId="164" fontId="3" fillId="0" borderId="3"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4" fillId="0" borderId="9" xfId="0" applyFont="1" applyFill="1" applyBorder="1" applyAlignment="1">
      <alignment horizontal="center" vertical="center" wrapText="1"/>
    </xf>
    <xf numFmtId="0" fontId="4" fillId="0" borderId="4" xfId="0" applyFont="1" applyBorder="1" applyAlignment="1">
      <alignment vertical="center"/>
    </xf>
    <xf numFmtId="0" fontId="3" fillId="0" borderId="6" xfId="0" applyFont="1" applyBorder="1" applyAlignment="1">
      <alignment vertical="center" wrapText="1"/>
    </xf>
    <xf numFmtId="0" fontId="3" fillId="0" borderId="8" xfId="0" applyFont="1" applyBorder="1" applyAlignment="1">
      <alignment vertical="center" wrapText="1"/>
    </xf>
    <xf numFmtId="0" fontId="3" fillId="5" borderId="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5" xfId="0" applyFont="1" applyFill="1" applyBorder="1" applyAlignment="1">
      <alignment horizontal="center" vertical="center" wrapText="1"/>
    </xf>
  </cellXfs>
  <cellStyles count="5">
    <cellStyle name="Comma" xfId="4" builtinId="3"/>
    <cellStyle name="Comma 2 2" xfId="2" xr:uid="{914D598B-9CE2-4BC8-B083-4A025624F93F}"/>
    <cellStyle name="Normal" xfId="0" builtinId="0"/>
    <cellStyle name="Percent" xfId="1" builtinId="5"/>
    <cellStyle name="Table Heading 1 2" xfId="3" xr:uid="{BF425D7A-66A7-45BD-9617-10D9216C6F3F}"/>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FINLOND/Shared%20Documents/General/Corp%20Fin,%20Gov%20&amp;%20Reporting/Budgets%20&amp;%20Reporting/Business%20Planning/19-20%20Business%20Planning/19-20%20budget%20setting/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cell r="E5"/>
          <cell r="F5"/>
          <cell r="G5"/>
          <cell r="H5"/>
          <cell r="I5"/>
          <cell r="J5"/>
          <cell r="K5" t="str">
            <v>19/20</v>
          </cell>
          <cell r="L5"/>
          <cell r="M5"/>
          <cell r="N5"/>
          <cell r="O5"/>
          <cell r="P5" t="str">
            <v>Sensitivity on 19/20 planned spend (columns K to M)</v>
          </cell>
          <cell r="Q5"/>
          <cell r="R5"/>
          <cell r="S5"/>
          <cell r="T5"/>
          <cell r="U5"/>
          <cell r="V5"/>
          <cell r="W5"/>
          <cell r="X5"/>
          <cell r="Y5"/>
          <cell r="Z5"/>
          <cell r="AA5"/>
          <cell r="AB5"/>
          <cell r="AC5"/>
          <cell r="AD5"/>
          <cell r="AE5"/>
          <cell r="AF5"/>
          <cell r="AG5"/>
          <cell r="AH5"/>
          <cell r="AI5"/>
          <cell r="AJ5"/>
          <cell r="AK5"/>
          <cell r="AL5"/>
          <cell r="AM5"/>
          <cell r="AN5"/>
          <cell r="AO5"/>
          <cell r="AP5"/>
        </row>
        <row r="6">
          <cell r="D6"/>
          <cell r="E6"/>
          <cell r="F6"/>
          <cell r="G6"/>
          <cell r="H6" t="str">
            <v>RDEL £'000</v>
          </cell>
          <cell r="I6"/>
          <cell r="J6"/>
          <cell r="K6"/>
          <cell r="L6"/>
          <cell r="M6"/>
          <cell r="N6"/>
          <cell r="O6"/>
          <cell r="P6"/>
          <cell r="Q6"/>
          <cell r="R6"/>
          <cell r="S6"/>
          <cell r="T6"/>
          <cell r="U6"/>
          <cell r="V6"/>
          <cell r="W6"/>
          <cell r="X6"/>
          <cell r="Y6"/>
          <cell r="Z6"/>
          <cell r="AA6"/>
          <cell r="AB6"/>
          <cell r="AG6" t="str">
            <v xml:space="preserve">These 4 columns are only for spending which is planned but not legally committed </v>
          </cell>
          <cell r="AH6"/>
          <cell r="AI6"/>
          <cell r="AJ6"/>
          <cell r="AO6"/>
          <cell r="AP6"/>
        </row>
        <row r="7">
          <cell r="D7"/>
          <cell r="E7"/>
          <cell r="F7"/>
          <cell r="G7"/>
          <cell r="H7" t="str">
            <v>PROGRAMME</v>
          </cell>
          <cell r="I7" t="str">
            <v>OSCAR Main Budget</v>
          </cell>
          <cell r="J7" t="str">
            <v>OSCAR Vs Forecast Variance
(-ve is underspend, +ve is pressure)</v>
          </cell>
          <cell r="K7" t="str">
            <v>Working Budget 19/20</v>
          </cell>
          <cell r="L7" t="str">
            <v>Legal commitments</v>
          </cell>
          <cell r="M7" t="str">
            <v>Legal commitments that are demand led/outside of the Department's control</v>
          </cell>
          <cell r="N7" t="str">
            <v>Planned  expenditure (not legally committed)</v>
          </cell>
          <cell r="O7" t="str">
            <v>Total</v>
          </cell>
          <cell r="P7" t="str">
            <v>High (Highest likely spend)</v>
          </cell>
          <cell r="Q7" t="str">
            <v>Medium (Best estimate)</v>
          </cell>
          <cell r="R7" t="str">
            <v>Low likely spend</v>
          </cell>
          <cell r="S7"/>
          <cell r="T7"/>
          <cell r="U7"/>
          <cell r="V7" t="str">
            <v>Stop or slow programme as much as possible</v>
          </cell>
          <cell r="W7" t="str">
            <v>WB minus commitments</v>
          </cell>
          <cell r="X7" t="str">
            <v>Pressure/Opp</v>
          </cell>
          <cell r="Y7" t="str">
            <v>RDEL to support CDEL</v>
          </cell>
          <cell r="Z7" t="str">
            <v>Is there an RDEL income element of the budget?</v>
          </cell>
          <cell r="AA7" t="str">
            <v>check</v>
          </cell>
          <cell r="AB7" t="str">
            <v>Comments</v>
          </cell>
          <cell r="AC7"/>
          <cell r="AD7" t="str">
            <v>What created the legal obligation to pay?</v>
          </cell>
          <cell r="AE7" t="str">
            <v>Underspend estimate - low, mid or high?</v>
          </cell>
          <cell r="AF7" t="str">
            <v>What created the legal obligation to pay? ie.  What was announcement, contract, grant determination and on what date was it made?</v>
          </cell>
          <cell r="AG7" t="str">
            <v>What is this money  for?</v>
          </cell>
          <cell r="AH7" t="str">
            <v>What happens if we don't spend it? What are the consequences?</v>
          </cell>
          <cell r="AI7" t="str">
            <v>Could we spend less on the programme? Is it possible? What are the consequences?</v>
          </cell>
          <cell r="AJ7" t="str">
            <v>When do MHCLG need to decide by (whether to cut or not)? What will the consequences of waiting be?</v>
          </cell>
          <cell r="AK7" t="str">
            <v>Opportunity to manage RDEL Pressure</v>
          </cell>
          <cell r="AL7" t="str">
            <v>Value</v>
          </cell>
          <cell r="AM7" t="str">
            <v>CDEL Impact?</v>
          </cell>
          <cell r="AN7"/>
          <cell r="AO7" t="str">
            <v>Adjustments by FBP/SM</v>
          </cell>
          <cell r="AP7" t="str">
            <v>New budget</v>
          </cell>
        </row>
        <row r="8">
          <cell r="D8">
            <v>1</v>
          </cell>
          <cell r="E8">
            <v>2</v>
          </cell>
          <cell r="F8">
            <v>3</v>
          </cell>
          <cell r="G8">
            <v>4</v>
          </cell>
          <cell r="H8">
            <v>5</v>
          </cell>
          <cell r="I8">
            <v>6</v>
          </cell>
          <cell r="J8">
            <v>7</v>
          </cell>
          <cell r="K8">
            <v>8</v>
          </cell>
          <cell r="L8">
            <v>9</v>
          </cell>
          <cell r="M8">
            <v>10</v>
          </cell>
          <cell r="N8">
            <v>11</v>
          </cell>
          <cell r="O8">
            <v>12</v>
          </cell>
          <cell r="P8">
            <v>13</v>
          </cell>
          <cell r="Q8">
            <v>14</v>
          </cell>
          <cell r="R8">
            <v>15</v>
          </cell>
          <cell r="S8">
            <v>16</v>
          </cell>
          <cell r="T8">
            <v>17</v>
          </cell>
          <cell r="U8">
            <v>18</v>
          </cell>
          <cell r="V8">
            <v>19</v>
          </cell>
          <cell r="W8">
            <v>20</v>
          </cell>
          <cell r="X8">
            <v>21</v>
          </cell>
          <cell r="Y8">
            <v>22</v>
          </cell>
          <cell r="Z8">
            <v>23</v>
          </cell>
          <cell r="AA8">
            <v>24</v>
          </cell>
          <cell r="AB8">
            <v>25</v>
          </cell>
          <cell r="AC8">
            <v>26</v>
          </cell>
          <cell r="AD8">
            <v>27</v>
          </cell>
          <cell r="AE8">
            <v>28</v>
          </cell>
          <cell r="AF8">
            <v>29</v>
          </cell>
          <cell r="AG8">
            <v>30</v>
          </cell>
          <cell r="AH8">
            <v>31</v>
          </cell>
          <cell r="AI8">
            <v>32</v>
          </cell>
          <cell r="AJ8">
            <v>33</v>
          </cell>
          <cell r="AK8">
            <v>34</v>
          </cell>
          <cell r="AL8">
            <v>35</v>
          </cell>
          <cell r="AM8">
            <v>36</v>
          </cell>
          <cell r="AN8">
            <v>37</v>
          </cell>
          <cell r="AO8">
            <v>38</v>
          </cell>
          <cell r="AP8">
            <v>39</v>
          </cell>
        </row>
        <row r="9">
          <cell r="D9" t="str">
            <v>Subsegment</v>
          </cell>
          <cell r="E9" t="str">
            <v>Subsegment Description</v>
          </cell>
          <cell r="F9"/>
          <cell r="G9"/>
          <cell r="H9" t="str">
            <v>SO1: Deliver the homes the country needs</v>
          </cell>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row>
        <row r="10">
          <cell r="D10" t="str">
            <v>X085A168</v>
          </cell>
          <cell r="E10" t="str">
            <v>X085A168-CAPITAL POOLED HOUSING RECEIPTS DEL PROG VOTED</v>
          </cell>
          <cell r="F10" t="str">
            <v>GROSS</v>
          </cell>
          <cell r="G10" t="str">
            <v>X085A168 GROSS</v>
          </cell>
          <cell r="H10" t="str">
            <v>CAPITAL POOLED HOUSING RECEIPTS </v>
          </cell>
          <cell r="I10">
            <v>0</v>
          </cell>
          <cell r="J10" t="e">
            <v>#REF!</v>
          </cell>
          <cell r="K10">
            <v>0</v>
          </cell>
          <cell r="L10">
            <v>0</v>
          </cell>
          <cell r="M10"/>
          <cell r="N10">
            <v>0</v>
          </cell>
          <cell r="O10">
            <v>0</v>
          </cell>
          <cell r="P10">
            <v>0</v>
          </cell>
          <cell r="Q10">
            <v>0</v>
          </cell>
          <cell r="R10">
            <v>0</v>
          </cell>
          <cell r="S10"/>
          <cell r="T10"/>
          <cell r="U10"/>
          <cell r="V10">
            <v>0</v>
          </cell>
          <cell r="W10">
            <v>0</v>
          </cell>
          <cell r="X10">
            <v>0</v>
          </cell>
          <cell r="Y10" t="str">
            <v>n</v>
          </cell>
          <cell r="Z10" t="str">
            <v>y</v>
          </cell>
          <cell r="AA10"/>
          <cell r="AB10" t="str">
            <v>- Switched to CDEL, so actually CDEL pressures in 19-20</v>
          </cell>
          <cell r="AE10" t="str">
            <v>N/A</v>
          </cell>
          <cell r="AK10" t="str">
            <v>Yes - RDEL receipts, converted to CDEL and BX'd to following year. Could overporgramme CDEL and retain RDEL.</v>
          </cell>
          <cell r="AL10">
            <v>9000</v>
          </cell>
          <cell r="AM10">
            <v>-9000</v>
          </cell>
          <cell r="AO10">
            <v>0</v>
          </cell>
          <cell r="AP10">
            <v>0</v>
          </cell>
        </row>
        <row r="11">
          <cell r="D11" t="str">
            <v>X085A189</v>
          </cell>
          <cell r="E11" t="str">
            <v>X085A189-HCA AFFORDABLE HOMES - AFFORDABLE HOMES PROGRAMME D</v>
          </cell>
          <cell r="F11" t="str">
            <v>GROSS</v>
          </cell>
          <cell r="G11" t="str">
            <v>X085A189 GROSS</v>
          </cell>
          <cell r="H11" t="str">
            <v>HCA AFFORDABLE HOMES - AFFORDABLE HOMES PROGRAMME</v>
          </cell>
          <cell r="I11">
            <v>5060</v>
          </cell>
          <cell r="J11" t="e">
            <v>#REF!</v>
          </cell>
          <cell r="K11">
            <v>2060</v>
          </cell>
          <cell r="L11">
            <v>2060</v>
          </cell>
          <cell r="M11"/>
          <cell r="N11">
            <v>0</v>
          </cell>
          <cell r="O11">
            <v>2060</v>
          </cell>
          <cell r="P11">
            <v>2060</v>
          </cell>
          <cell r="Q11">
            <v>2060</v>
          </cell>
          <cell r="R11">
            <v>2060</v>
          </cell>
          <cell r="S11"/>
          <cell r="T11"/>
          <cell r="U11"/>
          <cell r="V11">
            <v>2060</v>
          </cell>
          <cell r="W11">
            <v>0</v>
          </cell>
          <cell r="X11">
            <v>0</v>
          </cell>
          <cell r="Y11" t="str">
            <v>y</v>
          </cell>
          <cell r="Z11" t="str">
            <v>topslice</v>
          </cell>
          <cell r="AA11"/>
          <cell r="AB11" t="str">
            <v>Pressure was for HtB but now split out. costs associated with CDEL programme. Likely to be contractually committed. Cat chasing up with HE Monday AM</v>
          </cell>
          <cell r="AG11" t="str">
            <v>A combination of legal and professional fees.</v>
          </cell>
          <cell r="AO11"/>
          <cell r="AP11">
            <v>2060</v>
          </cell>
        </row>
        <row r="12">
          <cell r="D12" t="str">
            <v>X085A199</v>
          </cell>
          <cell r="E12" t="str">
            <v>X085A199-HCA AFFORDABLE HOMES - NAHP DEL PROG VOTED</v>
          </cell>
          <cell r="F12" t="str">
            <v>GROSS</v>
          </cell>
          <cell r="G12" t="str">
            <v>X085A199 GROSS</v>
          </cell>
          <cell r="H12" t="str">
            <v xml:space="preserve">HCA AFFORDABLE HOMES - NAHP </v>
          </cell>
          <cell r="I12">
            <v>0</v>
          </cell>
          <cell r="J12" t="e">
            <v>#REF!</v>
          </cell>
          <cell r="K12">
            <v>0</v>
          </cell>
          <cell r="L12">
            <v>0</v>
          </cell>
          <cell r="M12"/>
          <cell r="N12">
            <v>0</v>
          </cell>
          <cell r="O12">
            <v>0</v>
          </cell>
          <cell r="P12"/>
          <cell r="Q12"/>
          <cell r="R12"/>
          <cell r="S12"/>
          <cell r="T12"/>
          <cell r="U12"/>
          <cell r="V12"/>
          <cell r="W12">
            <v>0</v>
          </cell>
          <cell r="X12">
            <v>0</v>
          </cell>
          <cell r="Y12" t="str">
            <v>n</v>
          </cell>
          <cell r="Z12" t="str">
            <v>n</v>
          </cell>
          <cell r="AA12"/>
          <cell r="AB12"/>
          <cell r="AO12"/>
          <cell r="AP12">
            <v>0</v>
          </cell>
        </row>
        <row r="13">
          <cell r="D13" t="str">
            <v>X085A283</v>
          </cell>
          <cell r="E13" t="str">
            <v>X085A283-NEW HOMES BONUS DEL PROG VOTED</v>
          </cell>
          <cell r="F13" t="str">
            <v>GROSS</v>
          </cell>
          <cell r="G13" t="str">
            <v>X085A283 GROSS</v>
          </cell>
          <cell r="H13" t="str">
            <v xml:space="preserve">NEW HOMES BONUS </v>
          </cell>
          <cell r="I13">
            <v>947500</v>
          </cell>
          <cell r="J13" t="e">
            <v>#REF!</v>
          </cell>
          <cell r="K13">
            <v>900000</v>
          </cell>
          <cell r="L13">
            <v>900000</v>
          </cell>
          <cell r="M13"/>
          <cell r="N13">
            <v>0</v>
          </cell>
          <cell r="O13">
            <v>900000</v>
          </cell>
          <cell r="P13">
            <v>900000</v>
          </cell>
          <cell r="Q13">
            <v>900000</v>
          </cell>
          <cell r="R13">
            <v>900000</v>
          </cell>
          <cell r="S13"/>
          <cell r="T13"/>
          <cell r="U13"/>
          <cell r="V13">
            <v>900000</v>
          </cell>
          <cell r="W13">
            <v>0</v>
          </cell>
          <cell r="X13">
            <v>0</v>
          </cell>
          <cell r="Y13" t="str">
            <v>n</v>
          </cell>
          <cell r="Z13" t="str">
            <v>n</v>
          </cell>
          <cell r="AA13"/>
          <cell r="AB13"/>
          <cell r="AD13" t="str">
            <v>The New Homes Bonus which will be part of the LG Settlement. </v>
          </cell>
          <cell r="AE13" t="str">
            <v>Amount to be paid as part of LG settlement</v>
          </cell>
          <cell r="AF13" t="str">
            <v>The New Homes Bonus which will be part of the LG Settlement. </v>
          </cell>
          <cell r="AG13" t="str">
            <v>The New Homes Bonus which will be part of the LG Settlement. </v>
          </cell>
          <cell r="AH13" t="str">
            <v>It is contractually committed and there will be legal challenge if we do not pay. It could also mean that the whole LG settement won't get voted through.</v>
          </cell>
          <cell r="AI13" t="str">
            <v>No - allocations have already been announced and have already had to fnid £20m from LG Del</v>
          </cell>
          <cell r="AJ13" t="str">
            <v xml:space="preserve">LG Settlement will be announced on 5th Feb. </v>
          </cell>
          <cell r="AO13"/>
          <cell r="AP13">
            <v>900000</v>
          </cell>
        </row>
        <row r="14">
          <cell r="D14" t="str">
            <v>X085A293</v>
          </cell>
          <cell r="E14" t="str">
            <v>X085A293-PFI SPECIAL GRANT HOUSING (DCLG MAIN) DEL PROG VOTE</v>
          </cell>
          <cell r="F14" t="str">
            <v>GROSS</v>
          </cell>
          <cell r="G14" t="str">
            <v>X085A293 GROSS</v>
          </cell>
          <cell r="H14" t="str">
            <v>PFI SPECIAL GRANT HOUSING (DCLG MAIN)</v>
          </cell>
          <cell r="I14">
            <v>192100</v>
          </cell>
          <cell r="J14" t="e">
            <v>#REF!</v>
          </cell>
          <cell r="K14">
            <v>192100</v>
          </cell>
          <cell r="L14">
            <v>186929</v>
          </cell>
          <cell r="M14"/>
          <cell r="N14">
            <v>0</v>
          </cell>
          <cell r="O14">
            <v>186929</v>
          </cell>
          <cell r="P14">
            <v>192100</v>
          </cell>
          <cell r="Q14">
            <v>186929</v>
          </cell>
          <cell r="R14">
            <v>186929</v>
          </cell>
          <cell r="S14"/>
          <cell r="T14"/>
          <cell r="U14"/>
          <cell r="V14">
            <v>186929</v>
          </cell>
          <cell r="W14">
            <v>5171</v>
          </cell>
          <cell r="X14">
            <v>5171</v>
          </cell>
          <cell r="Y14" t="str">
            <v>n</v>
          </cell>
          <cell r="Z14" t="str">
            <v>n</v>
          </cell>
          <cell r="AA14"/>
          <cell r="AB14" t="str">
            <v>Camden PFI expected to terminate early 19/20 - but budgeting for 2 Quarters' payments in case termination slips.  Holding other 2 Quarters payments as pressures in case termination does not take place</v>
          </cell>
          <cell r="AD14" t="str">
            <v>various long term grant agreements signed with LAs (signed between c. 2006 and 2015), commiting MHCLG to make a set amount of RDEL payments to each LA, over a period of 10-25 years. </v>
          </cell>
          <cell r="AF14" t="str">
            <v>various long term grant agreements signed with LAs (signed between c. 2006 and 2015), commiting MHCLG to make a set amount of RDEL payments to each LA, over a period of 10-25 years. </v>
          </cell>
          <cell r="AG14" t="str">
            <v xml:space="preserve">MAjority of funding is for exisitng PFI contracts. The difference betweern 192 and 186 is because Camden PFI contract whihc is expected to terminate - releasing budget. </v>
          </cell>
          <cell r="AI14" t="str">
            <v>oi</v>
          </cell>
          <cell r="AK14" t="str">
            <v xml:space="preserve">Yes - headroom not required for PFI, need to check whether HMT consider this ringfenced. </v>
          </cell>
          <cell r="AL14">
            <v>6800</v>
          </cell>
          <cell r="AM14">
            <v>0</v>
          </cell>
          <cell r="AO14"/>
          <cell r="AP14">
            <v>186929</v>
          </cell>
        </row>
        <row r="15">
          <cell r="D15" t="str">
            <v>X085A308</v>
          </cell>
          <cell r="E15" t="str">
            <v>X085A308-VALUATION OFFICE AGENCY RIGHT TO BUY CHARGES DEL PR</v>
          </cell>
          <cell r="F15" t="str">
            <v>GROSS</v>
          </cell>
          <cell r="G15" t="str">
            <v>X085A308 GROSS</v>
          </cell>
          <cell r="H15" t="str">
            <v>VALUATION OFFICE AGENCY RIGHT TO BUY CHARGES</v>
          </cell>
          <cell r="I15">
            <v>2000</v>
          </cell>
          <cell r="J15" t="e">
            <v>#REF!</v>
          </cell>
          <cell r="K15">
            <v>2000</v>
          </cell>
          <cell r="L15">
            <v>0</v>
          </cell>
          <cell r="M15">
            <v>2000</v>
          </cell>
          <cell r="N15">
            <v>0</v>
          </cell>
          <cell r="O15">
            <v>2000</v>
          </cell>
          <cell r="P15">
            <v>2500</v>
          </cell>
          <cell r="Q15">
            <v>2000</v>
          </cell>
          <cell r="R15">
            <v>2000</v>
          </cell>
          <cell r="S15"/>
          <cell r="T15"/>
          <cell r="U15"/>
          <cell r="V15">
            <v>1500</v>
          </cell>
          <cell r="W15">
            <v>2000</v>
          </cell>
          <cell r="X15">
            <v>0</v>
          </cell>
          <cell r="Y15" t="str">
            <v>n</v>
          </cell>
          <cell r="Z15" t="str">
            <v>n</v>
          </cell>
          <cell r="AA15"/>
          <cell r="AB15" t="str">
            <v>demand led programme.  statutory requirement</v>
          </cell>
          <cell r="AO15"/>
          <cell r="AP15">
            <v>2000</v>
          </cell>
        </row>
        <row r="16">
          <cell r="D16" t="str">
            <v>X085A392</v>
          </cell>
          <cell r="E16" t="str">
            <v>X085A392-LONDON SETTLEMENT DEL PROG VOTED</v>
          </cell>
          <cell r="F16" t="str">
            <v>GROSS</v>
          </cell>
          <cell r="G16" t="str">
            <v>X085A392 GROSS</v>
          </cell>
          <cell r="H16" t="str">
            <v>LONDON SETTLEMENT  (Danny - please note the budget should be £440,120 not £433,000)</v>
          </cell>
          <cell r="I16">
            <v>-233</v>
          </cell>
          <cell r="J16" t="e">
            <v>#REF!</v>
          </cell>
          <cell r="K16">
            <v>433</v>
          </cell>
          <cell r="L16">
            <v>440</v>
          </cell>
          <cell r="M16"/>
          <cell r="N16">
            <v>0</v>
          </cell>
          <cell r="O16">
            <v>440.12</v>
          </cell>
          <cell r="P16">
            <v>440.12</v>
          </cell>
          <cell r="Q16">
            <v>440.12</v>
          </cell>
          <cell r="R16">
            <v>440.12</v>
          </cell>
          <cell r="S16"/>
          <cell r="T16"/>
          <cell r="U16"/>
          <cell r="V16">
            <v>440.12</v>
          </cell>
          <cell r="W16">
            <v>-7</v>
          </cell>
          <cell r="X16">
            <v>-7</v>
          </cell>
          <cell r="Y16" t="str">
            <v>n</v>
          </cell>
          <cell r="Z16" t="str">
            <v>n</v>
          </cell>
          <cell r="AA16" t="str">
            <v>p</v>
          </cell>
          <cell r="AB16" t="str">
            <v>GLA salaries for running ERDF programme in London.  Committed to end of 2020</v>
          </cell>
          <cell r="AE16" t="str">
            <v>low</v>
          </cell>
          <cell r="AH16" t="str">
            <v>Outcry as the GLA will be required to the do the work and the understanding is that MHCLG will cover these costs</v>
          </cell>
          <cell r="AI16" t="str">
            <v>No</v>
          </cell>
          <cell r="AJ16" t="str">
            <v>GLA will expect to be paid in Q1 - no value in holding back</v>
          </cell>
          <cell r="AO16"/>
          <cell r="AP16">
            <v>440.12</v>
          </cell>
        </row>
        <row r="17">
          <cell r="D17" t="str">
            <v>X085A487</v>
          </cell>
          <cell r="E17" t="str">
            <v>X085A487-HCA Kickstart-Receipts DEL PROG VOTED</v>
          </cell>
          <cell r="F17" t="str">
            <v>GROSS</v>
          </cell>
          <cell r="G17" t="str">
            <v>X085A487 GROSS</v>
          </cell>
          <cell r="H17" t="str">
            <v xml:space="preserve">HCA Kickstart-Receipts </v>
          </cell>
          <cell r="I17">
            <v>0</v>
          </cell>
          <cell r="J17" t="e">
            <v>#REF!</v>
          </cell>
          <cell r="K17">
            <v>0</v>
          </cell>
          <cell r="L17">
            <v>0</v>
          </cell>
          <cell r="M17"/>
          <cell r="N17">
            <v>0</v>
          </cell>
          <cell r="O17">
            <v>0</v>
          </cell>
          <cell r="P17"/>
          <cell r="Q17"/>
          <cell r="R17"/>
          <cell r="S17"/>
          <cell r="T17"/>
          <cell r="U17"/>
          <cell r="V17"/>
          <cell r="W17">
            <v>0</v>
          </cell>
          <cell r="X17">
            <v>0</v>
          </cell>
          <cell r="Y17" t="str">
            <v>n</v>
          </cell>
          <cell r="Z17" t="str">
            <v>n</v>
          </cell>
          <cell r="AA17"/>
          <cell r="AB17"/>
          <cell r="AG17" t="str">
            <v>For the GLA to run the ERDF Management Authoirty for London</v>
          </cell>
          <cell r="AO17"/>
          <cell r="AP17">
            <v>0</v>
          </cell>
        </row>
        <row r="18">
          <cell r="D18" t="str">
            <v>X085A531</v>
          </cell>
          <cell r="E18" t="str">
            <v>X085A531-RIGHT TO BUY AGENTS DEL PROG VOTED</v>
          </cell>
          <cell r="F18" t="str">
            <v>GROSS</v>
          </cell>
          <cell r="G18" t="str">
            <v>X085A531 GROSS</v>
          </cell>
          <cell r="H18" t="str">
            <v xml:space="preserve">RIGHT TO BUY AGENTS </v>
          </cell>
          <cell r="I18">
            <v>600</v>
          </cell>
          <cell r="J18" t="e">
            <v>#REF!</v>
          </cell>
          <cell r="K18">
            <v>600</v>
          </cell>
          <cell r="L18">
            <v>372</v>
          </cell>
          <cell r="M18"/>
          <cell r="N18">
            <v>0</v>
          </cell>
          <cell r="O18">
            <v>372</v>
          </cell>
          <cell r="P18">
            <v>600</v>
          </cell>
          <cell r="Q18">
            <v>600</v>
          </cell>
          <cell r="R18">
            <v>600</v>
          </cell>
          <cell r="S18"/>
          <cell r="T18"/>
          <cell r="U18"/>
          <cell r="V18">
            <v>600</v>
          </cell>
          <cell r="W18">
            <v>228</v>
          </cell>
          <cell r="X18">
            <v>228</v>
          </cell>
          <cell r="Y18" t="str">
            <v>?</v>
          </cell>
          <cell r="Z18" t="str">
            <v>n</v>
          </cell>
          <cell r="AA18"/>
          <cell r="AB18" t="str">
            <v>Contract in place for 19/20</v>
          </cell>
          <cell r="AO18">
            <v>-228</v>
          </cell>
          <cell r="AP18">
            <v>372</v>
          </cell>
        </row>
        <row r="19">
          <cell r="D19" t="str">
            <v>X085A600</v>
          </cell>
          <cell r="E19" t="str">
            <v>X085A600-MANCHESTER HOUSING INVESTMENT FUND DEL PROG VTD</v>
          </cell>
          <cell r="F19" t="str">
            <v>GROSS</v>
          </cell>
          <cell r="G19" t="str">
            <v>X085A600 GROSS</v>
          </cell>
          <cell r="H19" t="str">
            <v>MANCHESTER HOUSING INVESTMENT FUND</v>
          </cell>
          <cell r="I19">
            <v>-642</v>
          </cell>
          <cell r="J19" t="e">
            <v>#REF!</v>
          </cell>
          <cell r="K19">
            <v>0</v>
          </cell>
          <cell r="L19">
            <v>0</v>
          </cell>
          <cell r="M19"/>
          <cell r="N19">
            <v>0</v>
          </cell>
          <cell r="O19">
            <v>0</v>
          </cell>
          <cell r="P19"/>
          <cell r="Q19"/>
          <cell r="R19"/>
          <cell r="S19"/>
          <cell r="T19"/>
          <cell r="U19"/>
          <cell r="V19"/>
          <cell r="W19">
            <v>0</v>
          </cell>
          <cell r="X19">
            <v>0</v>
          </cell>
          <cell r="Y19" t="str">
            <v>n</v>
          </cell>
          <cell r="Z19" t="str">
            <v>n</v>
          </cell>
          <cell r="AA19"/>
          <cell r="AB19"/>
          <cell r="AO19"/>
          <cell r="AP19">
            <v>0</v>
          </cell>
        </row>
        <row r="20">
          <cell r="D20"/>
          <cell r="E20"/>
          <cell r="F20" t="str">
            <v>GROSS</v>
          </cell>
          <cell r="G20" t="str">
            <v xml:space="preserve"> GROSS</v>
          </cell>
          <cell r="H20" t="str">
            <v>BUILDING AFFORDABLE HOMES</v>
          </cell>
          <cell r="I20">
            <v>1146385</v>
          </cell>
          <cell r="J20" t="e">
            <v>#REF!</v>
          </cell>
          <cell r="K20">
            <v>1097193</v>
          </cell>
          <cell r="L20">
            <v>1089801</v>
          </cell>
          <cell r="M20">
            <v>2000</v>
          </cell>
          <cell r="N20">
            <v>0</v>
          </cell>
          <cell r="O20">
            <v>1091801</v>
          </cell>
          <cell r="P20">
            <v>1097700.1200000001</v>
          </cell>
          <cell r="Q20"/>
          <cell r="R20">
            <v>1092029.1200000001</v>
          </cell>
          <cell r="S20"/>
          <cell r="T20"/>
          <cell r="U20"/>
          <cell r="V20">
            <v>1091529.1200000001</v>
          </cell>
          <cell r="W20">
            <v>7392</v>
          </cell>
          <cell r="X20">
            <v>5392</v>
          </cell>
          <cell r="Y20"/>
          <cell r="Z20"/>
          <cell r="AA20"/>
          <cell r="AB20"/>
          <cell r="AO20"/>
          <cell r="AP20"/>
        </row>
        <row r="21">
          <cell r="D21" t="str">
            <v>X085A465</v>
          </cell>
          <cell r="E21" t="str">
            <v>X085A465</v>
          </cell>
          <cell r="F21" t="str">
            <v>GROSS</v>
          </cell>
          <cell r="G21" t="str">
            <v>X085A465 GROSS</v>
          </cell>
          <cell r="H21" t="str">
            <v xml:space="preserve">HCA HOUSING SUPPLY:HELP TO BUY </v>
          </cell>
          <cell r="I21">
            <v>0</v>
          </cell>
          <cell r="J21" t="e">
            <v>#REF!</v>
          </cell>
          <cell r="K21">
            <v>3500</v>
          </cell>
          <cell r="L21">
            <v>4350</v>
          </cell>
          <cell r="M21"/>
          <cell r="N21">
            <v>0</v>
          </cell>
          <cell r="O21">
            <v>4350</v>
          </cell>
          <cell r="P21">
            <v>6000</v>
          </cell>
          <cell r="Q21">
            <v>6000</v>
          </cell>
          <cell r="R21">
            <v>6000</v>
          </cell>
          <cell r="S21"/>
          <cell r="T21"/>
          <cell r="U21"/>
          <cell r="V21">
            <v>0</v>
          </cell>
          <cell r="W21">
            <v>-850</v>
          </cell>
          <cell r="X21">
            <v>-850</v>
          </cell>
          <cell r="Y21" t="str">
            <v>y</v>
          </cell>
          <cell r="Z21" t="str">
            <v>n</v>
          </cell>
          <cell r="AA21"/>
          <cell r="AB21"/>
          <cell r="AE21" t="str">
            <v>mid-high</v>
          </cell>
          <cell r="AG21" t="str">
            <v>This is funding for the administration of the HtB scheme through Target. We have a contract for this expenditure and is unavoidable. Current forecast is £3.5m (29 Jan)</v>
          </cell>
          <cell r="AH21" t="str">
            <v>We won't meet contractual agreemtn and Target will likely take legal action</v>
          </cell>
          <cell r="AO21">
            <v>-1650</v>
          </cell>
          <cell r="AP21">
            <v>4350</v>
          </cell>
        </row>
        <row r="22">
          <cell r="D22"/>
          <cell r="E22"/>
          <cell r="F22" t="str">
            <v>GROSS</v>
          </cell>
          <cell r="G22" t="str">
            <v xml:space="preserve"> GROSS</v>
          </cell>
          <cell r="H22" t="str">
            <v>HELP TO BUY</v>
          </cell>
          <cell r="I22">
            <v>0</v>
          </cell>
          <cell r="J22" t="e">
            <v>#REF!</v>
          </cell>
          <cell r="K22">
            <v>3500</v>
          </cell>
          <cell r="L22">
            <v>4350</v>
          </cell>
          <cell r="M22">
            <v>0</v>
          </cell>
          <cell r="N22">
            <v>0</v>
          </cell>
          <cell r="O22">
            <v>4350</v>
          </cell>
          <cell r="P22">
            <v>6000</v>
          </cell>
          <cell r="Q22"/>
          <cell r="R22">
            <v>6000</v>
          </cell>
          <cell r="S22"/>
          <cell r="T22"/>
          <cell r="U22"/>
          <cell r="V22">
            <v>0</v>
          </cell>
          <cell r="W22">
            <v>-850</v>
          </cell>
          <cell r="X22">
            <v>-850</v>
          </cell>
          <cell r="Y22"/>
          <cell r="Z22"/>
          <cell r="AA22"/>
          <cell r="AB22"/>
          <cell r="AC22" t="str">
            <v>h</v>
          </cell>
          <cell r="AO22"/>
          <cell r="AP22"/>
        </row>
        <row r="23">
          <cell r="D23" t="str">
            <v>X085A556</v>
          </cell>
          <cell r="E23" t="str">
            <v>X085A556- EBBSFLEET DEVELOPMENT CORP:DEL PROG VOTED</v>
          </cell>
          <cell r="F23" t="str">
            <v>GROSS</v>
          </cell>
          <cell r="G23" t="str">
            <v>X085A556 GROSS</v>
          </cell>
          <cell r="H23" t="str">
            <v xml:space="preserve"> EBBSFLEET DEVELOPMENT CORP:</v>
          </cell>
          <cell r="I23">
            <v>2000</v>
          </cell>
          <cell r="J23" t="e">
            <v>#REF!</v>
          </cell>
          <cell r="K23">
            <v>0</v>
          </cell>
          <cell r="L23">
            <v>2000</v>
          </cell>
          <cell r="M23"/>
          <cell r="N23"/>
          <cell r="O23">
            <v>2000</v>
          </cell>
          <cell r="P23">
            <v>2200</v>
          </cell>
          <cell r="Q23">
            <v>1900</v>
          </cell>
          <cell r="R23">
            <v>1600</v>
          </cell>
          <cell r="S23"/>
          <cell r="T23"/>
          <cell r="U23"/>
          <cell r="V23">
            <v>1500</v>
          </cell>
          <cell r="W23">
            <v>-2000</v>
          </cell>
          <cell r="X23">
            <v>-2000</v>
          </cell>
          <cell r="Y23" t="str">
            <v>y</v>
          </cell>
          <cell r="Z23" t="str">
            <v>n</v>
          </cell>
          <cell r="AA23"/>
          <cell r="AB23" t="str">
            <v>No baseline funding for Ebbsfleet</v>
          </cell>
          <cell r="AE23" t="str">
            <v>mid</v>
          </cell>
          <cell r="AF23" t="str">
            <v>Due Dilligence on land acuisitions. Staffing costs.</v>
          </cell>
          <cell r="AG23" t="str">
            <v>This is funding to support Ebbsfleet's capital investment programme. £0.5m funds professional fees (planning, feasibility. Commitments are based on assumptions regarding staff costs.)</v>
          </cell>
          <cell r="AH23" t="str">
            <v xml:space="preserve">Limits our ability to deploy capital and assure ourselves. </v>
          </cell>
          <cell r="AI23" t="str">
            <v>This is the amount put forward by Ebbsfleet, we could provide les but this will limit their ability to carry out dilligence. Much of the cost relates to staff so it would require cuts to the woprkforce to reduce costs.</v>
          </cell>
          <cell r="AJ23" t="str">
            <v xml:space="preserve">Need to set budgets for 19-20 to allow work planning to happen in the ALB. </v>
          </cell>
          <cell r="AO23">
            <v>100</v>
          </cell>
          <cell r="AP23">
            <v>2000</v>
          </cell>
        </row>
        <row r="24">
          <cell r="D24" t="str">
            <v>X085A729</v>
          </cell>
          <cell r="E24" t="str">
            <v>X085A729-INFRASTRCTURE TO SUPPORT HOUSING DEL PROG</v>
          </cell>
          <cell r="F24" t="str">
            <v>GROSS</v>
          </cell>
          <cell r="G24" t="str">
            <v>X085A729 GROSS</v>
          </cell>
          <cell r="H24" t="str">
            <v>INFRASTRUCTURE TO SUPPORT HOUSING</v>
          </cell>
          <cell r="I24">
            <v>4000</v>
          </cell>
          <cell r="J24" t="e">
            <v>#REF!</v>
          </cell>
          <cell r="K24">
            <v>0</v>
          </cell>
          <cell r="L24">
            <v>0</v>
          </cell>
          <cell r="M24"/>
          <cell r="N24">
            <v>0</v>
          </cell>
          <cell r="O24">
            <v>0</v>
          </cell>
          <cell r="P24"/>
          <cell r="Q24"/>
          <cell r="R24"/>
          <cell r="S24"/>
          <cell r="T24"/>
          <cell r="U24"/>
          <cell r="V24"/>
          <cell r="W24">
            <v>0</v>
          </cell>
          <cell r="X24">
            <v>0</v>
          </cell>
          <cell r="Y24"/>
          <cell r="Z24" t="str">
            <v>n</v>
          </cell>
          <cell r="AA24"/>
          <cell r="AB24"/>
          <cell r="AO24"/>
          <cell r="AP24">
            <v>0</v>
          </cell>
        </row>
        <row r="25">
          <cell r="D25" t="str">
            <v>X085A743</v>
          </cell>
          <cell r="E25" t="str">
            <v>X085A743-HOUSING INFRASTRUCTURE FUND (NPIF) DEL PROG VOTED</v>
          </cell>
          <cell r="F25" t="str">
            <v>GROSS</v>
          </cell>
          <cell r="G25" t="str">
            <v>X085A743 GROSS</v>
          </cell>
          <cell r="H25" t="str">
            <v xml:space="preserve">HOUSING INFRASTRUCTURE FUND (NPIF) </v>
          </cell>
          <cell r="I25">
            <v>3000</v>
          </cell>
          <cell r="J25" t="e">
            <v>#REF!</v>
          </cell>
          <cell r="K25">
            <v>0</v>
          </cell>
          <cell r="L25">
            <v>0</v>
          </cell>
          <cell r="M25"/>
          <cell r="N25">
            <v>0</v>
          </cell>
          <cell r="O25">
            <v>0</v>
          </cell>
          <cell r="P25"/>
          <cell r="Q25"/>
          <cell r="R25"/>
          <cell r="S25"/>
          <cell r="T25"/>
          <cell r="U25"/>
          <cell r="V25"/>
          <cell r="W25">
            <v>0</v>
          </cell>
          <cell r="X25">
            <v>0</v>
          </cell>
          <cell r="Y25"/>
          <cell r="Z25" t="str">
            <v>n</v>
          </cell>
          <cell r="AA25"/>
          <cell r="AB25"/>
          <cell r="AO25"/>
          <cell r="AP25">
            <v>0</v>
          </cell>
        </row>
        <row r="26">
          <cell r="D26" t="str">
            <v>X085A762</v>
          </cell>
          <cell r="E26" t="str">
            <v>X085A762-HCA - HOUSING INFRASTRUCTURE FUND: DEL PROG VOTED</v>
          </cell>
          <cell r="F26" t="str">
            <v>GROSS</v>
          </cell>
          <cell r="G26" t="str">
            <v>X085A762 GROSS</v>
          </cell>
          <cell r="H26" t="str">
            <v xml:space="preserve">HCA - HOUSING INFRASTRUCTURE FUND: </v>
          </cell>
          <cell r="I26">
            <v>0</v>
          </cell>
          <cell r="J26" t="e">
            <v>#REF!</v>
          </cell>
          <cell r="K26">
            <v>10500</v>
          </cell>
          <cell r="L26">
            <v>0</v>
          </cell>
          <cell r="M26">
            <v>10500</v>
          </cell>
          <cell r="N26">
            <v>14000</v>
          </cell>
          <cell r="O26">
            <v>24500</v>
          </cell>
          <cell r="P26">
            <v>24500</v>
          </cell>
          <cell r="Q26">
            <v>14500</v>
          </cell>
          <cell r="R26">
            <v>8000</v>
          </cell>
          <cell r="S26"/>
          <cell r="T26"/>
          <cell r="U26"/>
          <cell r="V26">
            <v>4000</v>
          </cell>
          <cell r="W26">
            <v>10500</v>
          </cell>
          <cell r="X26">
            <v>-14000</v>
          </cell>
          <cell r="Y26" t="str">
            <v>y</v>
          </cell>
          <cell r="Z26" t="str">
            <v>topslice</v>
          </cell>
          <cell r="AA26"/>
          <cell r="AB26" t="str">
            <v>The re-profile ask would have increased this budget to £25m. £14m ideally would have gone to 20/21</v>
          </cell>
          <cell r="AE26" t="str">
            <v>Low-Mid</v>
          </cell>
          <cell r="AG26" t="str">
            <v>HIF RDEL is used by Homes England for the co-development of FF bids, primarily to provide consultancy support for LAs and consultancy support to assess the bids. On MVF, it is used to complete contracting with projects.</v>
          </cell>
          <cell r="AH26" t="str">
            <v xml:space="preserve">Limits our ability to deploy capital and assure ourselves. </v>
          </cell>
          <cell r="AI26" t="str">
            <v xml:space="preserve">Reduced spending will likely lead to delays in both decision making and delivery.  On FF we may be unable to make decisions on bids, resulting in us saying no to more places and having a reduced capital spend. On MVF, reduced spend will slow down or stop the contracting process and delay delivery of the programme.  </v>
          </cell>
          <cell r="AJ26" t="str">
            <v>Funding will be utilised from the start of the FY. On FF investment decisions will be taken from June 2019, which will commit further funding to projects to ensure that they do not go off course to hit the capital profile. On MVF, contracting has started and is due to be completed by the end of June 2019.</v>
          </cell>
          <cell r="AO26"/>
          <cell r="AP26">
            <v>14500</v>
          </cell>
        </row>
        <row r="27">
          <cell r="D27" t="str">
            <v>X085A787</v>
          </cell>
          <cell r="E27" t="str">
            <v>X085A787-HOUSING DEALS DEL PROG VOTED</v>
          </cell>
          <cell r="F27" t="str">
            <v>GROSS</v>
          </cell>
          <cell r="G27" t="str">
            <v>X085A787 GROSS</v>
          </cell>
          <cell r="H27" t="str">
            <v xml:space="preserve">HOUSING DEALS </v>
          </cell>
          <cell r="I27">
            <v>0</v>
          </cell>
          <cell r="J27" t="e">
            <v>#REF!</v>
          </cell>
          <cell r="K27">
            <v>0</v>
          </cell>
          <cell r="L27">
            <v>0</v>
          </cell>
          <cell r="M27"/>
          <cell r="N27">
            <v>10000</v>
          </cell>
          <cell r="O27">
            <v>10000</v>
          </cell>
          <cell r="P27">
            <v>10000</v>
          </cell>
          <cell r="Q27">
            <v>4000</v>
          </cell>
          <cell r="R27">
            <v>4000</v>
          </cell>
          <cell r="S27"/>
          <cell r="T27"/>
          <cell r="U27"/>
          <cell r="V27">
            <v>0</v>
          </cell>
          <cell r="W27">
            <v>0</v>
          </cell>
          <cell r="X27">
            <v>-10000</v>
          </cell>
          <cell r="Y27" t="str">
            <v>y</v>
          </cell>
          <cell r="Z27" t="str">
            <v>n</v>
          </cell>
          <cell r="AA27"/>
          <cell r="AB27" t="str">
            <v>Net pressure of £6m. £4.2m working budget to be provided rom HMT - as detailed in the AB18 letter. Deal already done with Camkox.</v>
          </cell>
          <cell r="AE27" t="str">
            <v>Mid</v>
          </cell>
          <cell r="AG27" t="str">
            <v>Delivery capacity funding for deals. £3.5-6.5M pressure, over and above the £4.2m for next year provided in AB 18. Includes a public committment to Oxfordshire on their deal of £4m of RDEL in 19/20. £0.5m for Oxfordshire, £1.05m for West of England and £2m for WM. Plus nominally £3m for GM.</v>
          </cell>
          <cell r="AH27" t="str">
            <v>Severe delivery impacts on the WoE and Oxfordshire Housing deal. WM deal is a devolution deal commitment - likely to be susceptable to legal challenge.   Not doing so will impact on the capital delivery and would mean that we are seen to penalise LA who do not hit delivery milestones though we have withheld the required funding to do so. Additionally, this expenditure includes project management support - LAs will likely have contracts in place based on our commitments.</v>
          </cell>
          <cell r="AI27" t="str">
            <v>Expenditure is based on the progress of deals. We may spend less on WM depending on their ability to commit to milestones.  Mostly based on existing deals and public committments - susceptible to challenge if we do not hold up our end of the deals.</v>
          </cell>
          <cell r="AJ27" t="str">
            <v>Decision timings will vary depending on the timing of responses from the areas. Subnject to discussions.</v>
          </cell>
          <cell r="AO27"/>
          <cell r="AP27">
            <v>4000</v>
          </cell>
        </row>
        <row r="28">
          <cell r="D28" t="str">
            <v>X085A797</v>
          </cell>
          <cell r="E28" t="str">
            <v>X085A797-HOUSING DEALS - CAMKOX DEL PROG VOTED</v>
          </cell>
          <cell r="F28" t="str">
            <v>GROSS</v>
          </cell>
          <cell r="G28" t="str">
            <v>X085A797 GROSS</v>
          </cell>
          <cell r="H28" t="str">
            <v xml:space="preserve">HOUSING DEALS - CAMKOX </v>
          </cell>
          <cell r="I28">
            <v>0</v>
          </cell>
          <cell r="J28" t="e">
            <v>#REF!</v>
          </cell>
          <cell r="K28">
            <v>0</v>
          </cell>
          <cell r="L28">
            <v>0</v>
          </cell>
          <cell r="M28"/>
          <cell r="N28">
            <v>1000</v>
          </cell>
          <cell r="O28">
            <v>1000</v>
          </cell>
          <cell r="P28">
            <v>1000</v>
          </cell>
          <cell r="Q28">
            <v>500</v>
          </cell>
          <cell r="R28">
            <v>500</v>
          </cell>
          <cell r="S28"/>
          <cell r="T28"/>
          <cell r="U28"/>
          <cell r="V28">
            <v>0</v>
          </cell>
          <cell r="W28">
            <v>0</v>
          </cell>
          <cell r="X28">
            <v>-1000</v>
          </cell>
          <cell r="Y28" t="str">
            <v>y</v>
          </cell>
          <cell r="Z28" t="str">
            <v>n</v>
          </cell>
          <cell r="AA28"/>
          <cell r="AB28"/>
          <cell r="AE28" t="str">
            <v xml:space="preserve">N/A </v>
          </cell>
          <cell r="AG28" t="str">
            <v>AB 2018 letter asked MHCLG to find up to £2m from within existing budgets to appoint an independent business chair for OxCam Arc  and cover secreteriat and any local governance - up to £1m in 19/20 and up to £1m in 20/32 </v>
          </cell>
          <cell r="AH28" t="str">
            <v>HMT preference that this happens. Possible chance of pushing back on HMT, however it is small scale.</v>
          </cell>
          <cell r="AI28" t="str">
            <v>The team are looking into expected costs. The AB 2018 letter says 'up to £1m'. A lot will depend on the independent chair and how they choose to operate.</v>
          </cell>
          <cell r="AJ28" t="str">
            <v>Uncertain. Will require a proactive decision to appoint someone and fund it it rather than a decision not to, therefore the timetable is not clearly defined.</v>
          </cell>
          <cell r="AO28"/>
          <cell r="AP28">
            <v>500</v>
          </cell>
        </row>
        <row r="29">
          <cell r="D29"/>
          <cell r="E29"/>
          <cell r="F29" t="str">
            <v>GROSS</v>
          </cell>
          <cell r="G29" t="str">
            <v xml:space="preserve"> GROSS</v>
          </cell>
          <cell r="H29" t="str">
            <v>INFRASTRUCTURE FOR HOUSING</v>
          </cell>
          <cell r="I29">
            <v>9000</v>
          </cell>
          <cell r="J29" t="e">
            <v>#REF!</v>
          </cell>
          <cell r="K29">
            <v>10500</v>
          </cell>
          <cell r="L29">
            <v>2000</v>
          </cell>
          <cell r="M29">
            <v>10500</v>
          </cell>
          <cell r="N29">
            <v>25000</v>
          </cell>
          <cell r="O29">
            <v>37500</v>
          </cell>
          <cell r="P29">
            <v>37700</v>
          </cell>
          <cell r="Q29"/>
          <cell r="R29">
            <v>14100</v>
          </cell>
          <cell r="S29"/>
          <cell r="T29"/>
          <cell r="U29"/>
          <cell r="V29">
            <v>5500</v>
          </cell>
          <cell r="W29">
            <v>8500</v>
          </cell>
          <cell r="X29">
            <v>-27000</v>
          </cell>
          <cell r="Y29"/>
          <cell r="Z29"/>
          <cell r="AA29"/>
          <cell r="AB29"/>
          <cell r="AO29"/>
          <cell r="AP29"/>
        </row>
        <row r="30">
          <cell r="D30" t="str">
            <v>X085A097</v>
          </cell>
          <cell r="E30" t="str">
            <v>X085A097-VALUATION TRIBUNALS DEL PROG VOTED</v>
          </cell>
          <cell r="F30" t="str">
            <v>GROSS</v>
          </cell>
          <cell r="G30" t="str">
            <v>X085A097 GROSS</v>
          </cell>
          <cell r="H30" t="str">
            <v xml:space="preserve">VALUATION TRIBUNALS </v>
          </cell>
          <cell r="I30">
            <v>0</v>
          </cell>
          <cell r="J30" t="e">
            <v>#REF!</v>
          </cell>
          <cell r="K30">
            <v>0</v>
          </cell>
          <cell r="L30">
            <v>0</v>
          </cell>
          <cell r="M30"/>
          <cell r="N30">
            <v>0</v>
          </cell>
          <cell r="O30">
            <v>0</v>
          </cell>
          <cell r="P30"/>
          <cell r="Q30"/>
          <cell r="R30"/>
          <cell r="S30"/>
          <cell r="T30"/>
          <cell r="U30"/>
          <cell r="V30"/>
          <cell r="W30">
            <v>0</v>
          </cell>
          <cell r="X30">
            <v>0</v>
          </cell>
          <cell r="Y30" t="str">
            <v>n</v>
          </cell>
          <cell r="Z30" t="str">
            <v>n</v>
          </cell>
          <cell r="AA30"/>
          <cell r="AB30"/>
          <cell r="AE30"/>
          <cell r="AF30"/>
          <cell r="AG30"/>
          <cell r="AH30"/>
          <cell r="AI30"/>
          <cell r="AJ30"/>
          <cell r="AK30"/>
          <cell r="AO30"/>
          <cell r="AP30">
            <v>0</v>
          </cell>
        </row>
        <row r="31">
          <cell r="D31" t="str">
            <v>X085A234</v>
          </cell>
          <cell r="E31" t="str">
            <v>X085A234-HOMES &amp; COMMUNITIES AGENCY DEL PROG VOTED (NON NDPB</v>
          </cell>
          <cell r="F31" t="str">
            <v>GROSS</v>
          </cell>
          <cell r="G31" t="str">
            <v>X085A234 GROSS</v>
          </cell>
          <cell r="H31" t="str">
            <v>HOMES &amp; COMMUNITIES AGENCY DEL PROG V</v>
          </cell>
          <cell r="I31">
            <v>0</v>
          </cell>
          <cell r="J31" t="e">
            <v>#REF!</v>
          </cell>
          <cell r="K31">
            <v>0</v>
          </cell>
          <cell r="L31">
            <v>0</v>
          </cell>
          <cell r="M31"/>
          <cell r="N31">
            <v>0</v>
          </cell>
          <cell r="O31">
            <v>0</v>
          </cell>
          <cell r="P31"/>
          <cell r="Q31"/>
          <cell r="R31"/>
          <cell r="S31"/>
          <cell r="T31"/>
          <cell r="U31"/>
          <cell r="V31"/>
          <cell r="W31">
            <v>0</v>
          </cell>
          <cell r="X31">
            <v>0</v>
          </cell>
          <cell r="Y31" t="str">
            <v>n</v>
          </cell>
          <cell r="Z31" t="str">
            <v>n</v>
          </cell>
          <cell r="AA31"/>
          <cell r="AB31"/>
          <cell r="AE31"/>
          <cell r="AF31"/>
          <cell r="AG31"/>
          <cell r="AH31"/>
          <cell r="AI31"/>
          <cell r="AJ31"/>
          <cell r="AK31"/>
          <cell r="AO31"/>
          <cell r="AP31">
            <v>0</v>
          </cell>
        </row>
        <row r="32">
          <cell r="D32" t="str">
            <v>X085A376</v>
          </cell>
          <cell r="E32" t="str">
            <v>X085A376-HCA HOUSING SUPPLY: LEGACY (GBB, LIF, CB) DEL PROG</v>
          </cell>
          <cell r="F32" t="str">
            <v>GROSS</v>
          </cell>
          <cell r="G32" t="str">
            <v>X085A376 GROSS</v>
          </cell>
          <cell r="H32" t="str">
            <v>HCA HOUSING SUPPLY: LEGACY (GBB, LIF, CB)</v>
          </cell>
          <cell r="I32">
            <v>150</v>
          </cell>
          <cell r="J32" t="e">
            <v>#REF!</v>
          </cell>
          <cell r="K32">
            <v>150</v>
          </cell>
          <cell r="L32">
            <v>0</v>
          </cell>
          <cell r="M32">
            <v>150</v>
          </cell>
          <cell r="N32"/>
          <cell r="O32">
            <v>150</v>
          </cell>
          <cell r="P32">
            <v>150</v>
          </cell>
          <cell r="Q32">
            <v>120</v>
          </cell>
          <cell r="R32">
            <v>120</v>
          </cell>
          <cell r="S32"/>
          <cell r="T32"/>
          <cell r="U32"/>
          <cell r="V32">
            <v>100</v>
          </cell>
          <cell r="W32">
            <v>150</v>
          </cell>
          <cell r="X32">
            <v>0</v>
          </cell>
          <cell r="Y32" t="str">
            <v>n</v>
          </cell>
          <cell r="Z32" t="str">
            <v>n</v>
          </cell>
          <cell r="AA32"/>
          <cell r="AB32"/>
          <cell r="AE32"/>
          <cell r="AF32"/>
          <cell r="AG32" t="str">
            <v>Disposal fees, legal fees,site valuation fees and monitoring fees for legacy schemes that are now closed.</v>
          </cell>
          <cell r="AH32" t="str">
            <v xml:space="preserve">The programme is closed, these fees are required for loans already contracted. </v>
          </cell>
          <cell r="AI32" t="str">
            <v xml:space="preserve">No - the programme is closed, these fees are required for loans already contracted. </v>
          </cell>
          <cell r="AJ32" t="str">
            <v xml:space="preserve">No decision required. The programme is closed and loans contracted.  </v>
          </cell>
          <cell r="AK32"/>
          <cell r="AO32">
            <v>30</v>
          </cell>
          <cell r="AP32">
            <v>150</v>
          </cell>
        </row>
        <row r="33">
          <cell r="D33" t="str">
            <v>X085A460</v>
          </cell>
          <cell r="E33" t="str">
            <v>X085A460-HCA HOUSING SUPPLY:BUILD TO RENT DPVt</v>
          </cell>
          <cell r="F33" t="str">
            <v>GROSS</v>
          </cell>
          <cell r="G33" t="str">
            <v>X085A460 GROSS</v>
          </cell>
          <cell r="H33" t="str">
            <v>HCA HOUSING SUPPLY:BUILD TO RENT</v>
          </cell>
          <cell r="I33">
            <v>250</v>
          </cell>
          <cell r="J33" t="e">
            <v>#REF!</v>
          </cell>
          <cell r="K33">
            <v>250</v>
          </cell>
          <cell r="L33"/>
          <cell r="M33">
            <v>250</v>
          </cell>
          <cell r="N33">
            <v>0</v>
          </cell>
          <cell r="O33">
            <v>250</v>
          </cell>
          <cell r="P33">
            <v>250</v>
          </cell>
          <cell r="Q33">
            <v>250</v>
          </cell>
          <cell r="R33">
            <v>250</v>
          </cell>
          <cell r="S33"/>
          <cell r="T33"/>
          <cell r="U33"/>
          <cell r="V33">
            <v>150</v>
          </cell>
          <cell r="W33">
            <v>250</v>
          </cell>
          <cell r="X33">
            <v>0</v>
          </cell>
          <cell r="Y33" t="str">
            <v>n</v>
          </cell>
          <cell r="Z33" t="str">
            <v>n</v>
          </cell>
          <cell r="AA33"/>
          <cell r="AB33"/>
          <cell r="AE33"/>
          <cell r="AF33"/>
          <cell r="AG33" t="str">
            <v>A combination of legal, site valuation and monitoring fees for the build to rent scheme that is closed.</v>
          </cell>
          <cell r="AH33" t="str">
            <v>The programme is already closed and the loans have all be contracted, therefore we would be open to legal challenge if we decided not to pay.</v>
          </cell>
          <cell r="AI33" t="str">
            <v>No - the programme is already closed and the loans have all be contracted, therefore we would be open to legal challenge if we decided not to pay.</v>
          </cell>
          <cell r="AJ33" t="str">
            <v xml:space="preserve">No decision required. The programme is closed and loans contracted.  </v>
          </cell>
          <cell r="AK33"/>
          <cell r="AO33"/>
          <cell r="AP33">
            <v>250</v>
          </cell>
        </row>
        <row r="34">
          <cell r="D34" t="str">
            <v>X085A514</v>
          </cell>
          <cell r="E34" t="str">
            <v>X085A514-VALUATION TRIBUNAL SERVICE DEL PROG VOTED</v>
          </cell>
          <cell r="F34" t="str">
            <v>GROSS</v>
          </cell>
          <cell r="G34" t="str">
            <v>X085A514 GROSS</v>
          </cell>
          <cell r="H34" t="str">
            <v xml:space="preserve">VALUATION TRIBUNAL SERVICE </v>
          </cell>
          <cell r="I34">
            <v>0</v>
          </cell>
          <cell r="J34" t="e">
            <v>#REF!</v>
          </cell>
          <cell r="K34">
            <v>0</v>
          </cell>
          <cell r="L34">
            <v>0</v>
          </cell>
          <cell r="M34"/>
          <cell r="N34">
            <v>0</v>
          </cell>
          <cell r="O34">
            <v>0</v>
          </cell>
          <cell r="P34"/>
          <cell r="Q34"/>
          <cell r="R34"/>
          <cell r="S34"/>
          <cell r="T34"/>
          <cell r="U34"/>
          <cell r="V34"/>
          <cell r="W34">
            <v>0</v>
          </cell>
          <cell r="X34">
            <v>0</v>
          </cell>
          <cell r="Y34" t="str">
            <v>n</v>
          </cell>
          <cell r="Z34" t="str">
            <v>n</v>
          </cell>
          <cell r="AA34"/>
          <cell r="AB34"/>
          <cell r="AE34"/>
          <cell r="AF34"/>
          <cell r="AG34"/>
          <cell r="AH34"/>
          <cell r="AI34"/>
          <cell r="AJ34"/>
          <cell r="AK34"/>
          <cell r="AO34"/>
          <cell r="AP34">
            <v>0</v>
          </cell>
        </row>
        <row r="35">
          <cell r="D35" t="str">
            <v>X085A553</v>
          </cell>
          <cell r="E35" t="str">
            <v>X085A553-RIGHT TO BUILD DEL PROG VOTED</v>
          </cell>
          <cell r="F35" t="str">
            <v>GROSS</v>
          </cell>
          <cell r="G35" t="str">
            <v>X085A553 GROSS</v>
          </cell>
          <cell r="H35" t="str">
            <v>RIGHT TO BUILD </v>
          </cell>
          <cell r="I35">
            <v>10170</v>
          </cell>
          <cell r="J35" t="e">
            <v>#REF!</v>
          </cell>
          <cell r="K35">
            <v>5085</v>
          </cell>
          <cell r="L35">
            <v>5040</v>
          </cell>
          <cell r="M35"/>
          <cell r="N35">
            <v>0</v>
          </cell>
          <cell r="O35">
            <v>5040</v>
          </cell>
          <cell r="P35">
            <v>5040</v>
          </cell>
          <cell r="Q35">
            <v>5040</v>
          </cell>
          <cell r="R35">
            <v>5040</v>
          </cell>
          <cell r="S35"/>
          <cell r="T35"/>
          <cell r="U35"/>
          <cell r="V35">
            <v>5040</v>
          </cell>
          <cell r="W35">
            <v>45</v>
          </cell>
          <cell r="X35">
            <v>45</v>
          </cell>
          <cell r="Y35" t="str">
            <v>?</v>
          </cell>
          <cell r="Z35" t="str">
            <v>n</v>
          </cell>
          <cell r="AA35"/>
          <cell r="AB35" t="str">
            <v>New burdens payment</v>
          </cell>
          <cell r="AO35"/>
          <cell r="AP35">
            <v>5040</v>
          </cell>
        </row>
        <row r="36">
          <cell r="D36" t="str">
            <v>X085A565</v>
          </cell>
          <cell r="E36" t="str">
            <v>X085A565-HCA HOUSING SUPPLY: ESTATE REGENERATION DEL PROG VO</v>
          </cell>
          <cell r="F36" t="str">
            <v>GROSS</v>
          </cell>
          <cell r="G36" t="str">
            <v>X085A565 GROSS</v>
          </cell>
          <cell r="H36" t="str">
            <v>HCA HOUSING SUPPLY: ESTATE REGENERATION</v>
          </cell>
          <cell r="I36">
            <v>304</v>
          </cell>
          <cell r="J36" t="e">
            <v>#REF!</v>
          </cell>
          <cell r="K36">
            <v>370</v>
          </cell>
          <cell r="L36">
            <v>370</v>
          </cell>
          <cell r="M36"/>
          <cell r="N36">
            <v>0</v>
          </cell>
          <cell r="O36">
            <v>370</v>
          </cell>
          <cell r="P36">
            <v>370</v>
          </cell>
          <cell r="Q36">
            <v>370</v>
          </cell>
          <cell r="R36">
            <v>370</v>
          </cell>
          <cell r="S36"/>
          <cell r="T36"/>
          <cell r="U36"/>
          <cell r="V36">
            <v>250</v>
          </cell>
          <cell r="W36">
            <v>0</v>
          </cell>
          <cell r="X36">
            <v>0</v>
          </cell>
          <cell r="Y36" t="str">
            <v>n</v>
          </cell>
          <cell r="Z36" t="str">
            <v>n</v>
          </cell>
          <cell r="AA36"/>
          <cell r="AB36"/>
          <cell r="AG36" t="str">
            <v>This an RDEL budget for a corresponding CDEL FT programme where some small RDEL costs are planned for example for legal costs, due dilligence costs that are required in order to issue transactions.</v>
          </cell>
          <cell r="AH36" t="str">
            <v xml:space="preserve">If we wish to continue with the FT programme, there is no option for these RDEL costs and we must have a budget for them. </v>
          </cell>
          <cell r="AO36"/>
          <cell r="AP36">
            <v>370</v>
          </cell>
        </row>
        <row r="37">
          <cell r="D37" t="str">
            <v>X085A669</v>
          </cell>
          <cell r="E37" t="str">
            <v>X085A669-STARTER HOMES DEL PROG VOTED</v>
          </cell>
          <cell r="F37" t="str">
            <v>GROSS</v>
          </cell>
          <cell r="G37" t="str">
            <v>X085A669 GROSS</v>
          </cell>
          <cell r="H37" t="str">
            <v xml:space="preserve">STARTER HOMES </v>
          </cell>
          <cell r="I37">
            <v>600</v>
          </cell>
          <cell r="J37" t="e">
            <v>#REF!</v>
          </cell>
          <cell r="K37">
            <v>600</v>
          </cell>
          <cell r="L37">
            <v>0</v>
          </cell>
          <cell r="M37"/>
          <cell r="N37"/>
          <cell r="O37">
            <v>0</v>
          </cell>
          <cell r="P37"/>
          <cell r="Q37"/>
          <cell r="R37"/>
          <cell r="S37"/>
          <cell r="T37"/>
          <cell r="U37"/>
          <cell r="V37"/>
          <cell r="W37">
            <v>600</v>
          </cell>
          <cell r="X37">
            <v>600</v>
          </cell>
          <cell r="Y37" t="str">
            <v>n</v>
          </cell>
          <cell r="Z37" t="str">
            <v>n</v>
          </cell>
          <cell r="AA37"/>
          <cell r="AB37" t="str">
            <v>Not needed</v>
          </cell>
          <cell r="AO37"/>
          <cell r="AP37">
            <v>0</v>
          </cell>
        </row>
        <row r="38">
          <cell r="D38" t="str">
            <v>X085A670</v>
          </cell>
          <cell r="E38" t="str">
            <v>X085A670-ESTATE REGENERATION DEL PROG VOTED</v>
          </cell>
          <cell r="F38" t="str">
            <v>GROSS</v>
          </cell>
          <cell r="G38" t="str">
            <v>X085A670 GROSS</v>
          </cell>
          <cell r="H38" t="str">
            <v xml:space="preserve">ESTATE REGENERATION </v>
          </cell>
          <cell r="I38">
            <v>600</v>
          </cell>
          <cell r="J38" t="e">
            <v>#REF!</v>
          </cell>
          <cell r="K38">
            <v>350</v>
          </cell>
          <cell r="L38">
            <v>0</v>
          </cell>
          <cell r="M38">
            <v>0</v>
          </cell>
          <cell r="N38">
            <v>0</v>
          </cell>
          <cell r="O38">
            <v>0</v>
          </cell>
          <cell r="P38"/>
          <cell r="Q38"/>
          <cell r="R38"/>
          <cell r="S38"/>
          <cell r="T38"/>
          <cell r="U38"/>
          <cell r="V38"/>
          <cell r="W38">
            <v>350</v>
          </cell>
          <cell r="X38">
            <v>350</v>
          </cell>
          <cell r="Y38" t="str">
            <v>y</v>
          </cell>
          <cell r="Z38" t="str">
            <v>n</v>
          </cell>
          <cell r="AA38"/>
          <cell r="AB38"/>
          <cell r="AG38" t="str">
            <v>Legal fees.</v>
          </cell>
          <cell r="AO38"/>
          <cell r="AP38">
            <v>0</v>
          </cell>
        </row>
        <row r="39">
          <cell r="D39" t="str">
            <v>X085A671</v>
          </cell>
          <cell r="E39" t="str">
            <v>X085A671-HCA HOME BUILDING FUND: SHORT TERM INVESTMENT FUND</v>
          </cell>
          <cell r="F39" t="str">
            <v>GROSS</v>
          </cell>
          <cell r="G39" t="str">
            <v>X085A671 GROSS</v>
          </cell>
          <cell r="H39" t="str">
            <v>HCA HOME BUILDING FUND: SHORT TERM INVESTMENT</v>
          </cell>
          <cell r="I39">
            <v>3460</v>
          </cell>
          <cell r="J39" t="e">
            <v>#REF!</v>
          </cell>
          <cell r="K39">
            <v>3560</v>
          </cell>
          <cell r="L39">
            <v>0</v>
          </cell>
          <cell r="M39">
            <v>4795</v>
          </cell>
          <cell r="N39">
            <v>0</v>
          </cell>
          <cell r="O39">
            <v>4795</v>
          </cell>
          <cell r="P39">
            <v>4795</v>
          </cell>
          <cell r="Q39">
            <v>3560</v>
          </cell>
          <cell r="R39">
            <v>3560</v>
          </cell>
          <cell r="S39"/>
          <cell r="T39"/>
          <cell r="U39"/>
          <cell r="V39"/>
          <cell r="W39">
            <v>3560</v>
          </cell>
          <cell r="X39">
            <v>-1235</v>
          </cell>
          <cell r="Y39" t="str">
            <v>y</v>
          </cell>
          <cell r="Z39" t="str">
            <v>n</v>
          </cell>
          <cell r="AA39"/>
          <cell r="AB39" t="str">
            <v>This is write-offs reclassification less some surrenders on cap fees and interest based on slower than expected spend trajectory</v>
          </cell>
          <cell r="AG39"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39" t="str">
            <v>We are at risk of being legally challenged if we choose to shut the programme entirely</v>
          </cell>
          <cell r="AI39" t="str">
            <v>RDEL expenditure is demand led based on CDEL expenditure.</v>
          </cell>
          <cell r="AO39"/>
          <cell r="AP39">
            <v>3560</v>
          </cell>
        </row>
        <row r="40">
          <cell r="D40" t="str">
            <v>X085A672</v>
          </cell>
          <cell r="E40" t="str">
            <v>X085A672-HCA HOME BUILDING FUND: LONG TERM INVESTMENT FUND D</v>
          </cell>
          <cell r="F40" t="str">
            <v>GROSS</v>
          </cell>
          <cell r="G40" t="str">
            <v>X085A672 GROSS</v>
          </cell>
          <cell r="H40" t="str">
            <v>HCA HOME BUILDING FUND: LONG TERM INVESTMENT</v>
          </cell>
          <cell r="I40">
            <v>4200</v>
          </cell>
          <cell r="J40" t="e">
            <v>#REF!</v>
          </cell>
          <cell r="K40">
            <v>4555</v>
          </cell>
          <cell r="L40">
            <v>0</v>
          </cell>
          <cell r="M40">
            <v>5160</v>
          </cell>
          <cell r="N40">
            <v>0</v>
          </cell>
          <cell r="O40">
            <v>5160</v>
          </cell>
          <cell r="P40">
            <v>5160</v>
          </cell>
          <cell r="Q40">
            <v>4555</v>
          </cell>
          <cell r="R40">
            <v>4555</v>
          </cell>
          <cell r="S40"/>
          <cell r="T40"/>
          <cell r="U40"/>
          <cell r="V40"/>
          <cell r="W40">
            <v>4555</v>
          </cell>
          <cell r="X40">
            <v>-605</v>
          </cell>
          <cell r="Y40" t="str">
            <v>y</v>
          </cell>
          <cell r="Z40" t="str">
            <v>n</v>
          </cell>
          <cell r="AA40"/>
          <cell r="AB40"/>
          <cell r="AG40"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40" t="str">
            <v>We are at risk of being legally challenged if we choose to shut the programme entirely</v>
          </cell>
          <cell r="AI40" t="str">
            <v>RDEL expenditure is demand led based on CDEL expenditure.</v>
          </cell>
          <cell r="AO40"/>
          <cell r="AP40">
            <v>4555</v>
          </cell>
        </row>
        <row r="41">
          <cell r="D41" t="str">
            <v>X085A703</v>
          </cell>
          <cell r="E41" t="str">
            <v>X085A703-GARDEN VILLAGES DEL PROG VOTED</v>
          </cell>
          <cell r="F41" t="str">
            <v>GROSS</v>
          </cell>
          <cell r="G41" t="str">
            <v>X085A703 GROSS</v>
          </cell>
          <cell r="H41" t="str">
            <v xml:space="preserve">GARDEN VILLAGES </v>
          </cell>
          <cell r="I41">
            <v>9000</v>
          </cell>
          <cell r="J41" t="e">
            <v>#REF!</v>
          </cell>
          <cell r="K41">
            <v>8800</v>
          </cell>
          <cell r="L41">
            <v>0</v>
          </cell>
          <cell r="M41"/>
          <cell r="N41">
            <v>8800</v>
          </cell>
          <cell r="O41">
            <v>8800</v>
          </cell>
          <cell r="P41">
            <v>8800</v>
          </cell>
          <cell r="Q41">
            <v>8800</v>
          </cell>
          <cell r="R41">
            <v>8800</v>
          </cell>
          <cell r="S41"/>
          <cell r="T41"/>
          <cell r="U41"/>
          <cell r="V41">
            <v>0</v>
          </cell>
          <cell r="W41">
            <v>8800</v>
          </cell>
          <cell r="X41">
            <v>0</v>
          </cell>
          <cell r="Y41" t="str">
            <v>n</v>
          </cell>
          <cell r="Z41" t="str">
            <v>n</v>
          </cell>
          <cell r="AA41"/>
          <cell r="AB41" t="str">
            <v>Already have bids for fudning whihc go beyonmg the £8.8 million budget.</v>
          </cell>
          <cell r="AE41" t="str">
            <v>Low</v>
          </cell>
          <cell r="AG41" t="str">
            <v>Capacity funding for local authorities to draw up plans, hire consultants, conduct surveys etc. activities which it wouldn’t be efficient for an LA to have permanent resource for that are necessary to bring these developments forward. </v>
          </cell>
          <cell r="AH41" t="str">
            <v>it’s not contractually commited, but Government has made public commitments that an LA might consider a legitimate expectation of spend- either those in the programme, or that have put time and money into bidding into the programme (which will include developers this time around). There are strong feeling from our Ministers and there would be parliamentary handling implications if we’re seen to be withdrawing support from local areas</v>
          </cell>
          <cell r="AI41" t="str">
            <v>The Government has already committed to an expansion of the programme to include 5 new garden towns, in addition to continuing to provide funding for areas in the existing programme withint the same budget allocation. Not providing funding would have considerable reputational damage as well as housing delivery implications in those areas.</v>
          </cell>
          <cell r="AJ41" t="str">
            <v>Expecting to put decisions to Ministers in the first half of this calendar year. If LAs in the existing programme do not receive funding by the backend of the year they would need to begin contingency prepartions for closing down delivery structures. </v>
          </cell>
          <cell r="AO41"/>
          <cell r="AP41">
            <v>8800</v>
          </cell>
        </row>
        <row r="42">
          <cell r="D42" t="str">
            <v>X085A710</v>
          </cell>
          <cell r="E42" t="str">
            <v>X085A710-HCA GARDEN VILLAGES CAPACITY FUNDING DEPT PROG VOTE</v>
          </cell>
          <cell r="F42" t="str">
            <v>GROSS</v>
          </cell>
          <cell r="G42" t="str">
            <v>X085A710 GROSS</v>
          </cell>
          <cell r="H42" t="str">
            <v>HCA GARDEN VILLAGES CAPACITY FUNDING</v>
          </cell>
          <cell r="I42">
            <v>0</v>
          </cell>
          <cell r="J42" t="e">
            <v>#REF!</v>
          </cell>
          <cell r="K42">
            <v>0</v>
          </cell>
          <cell r="L42">
            <v>0</v>
          </cell>
          <cell r="M42"/>
          <cell r="N42">
            <v>0</v>
          </cell>
          <cell r="O42">
            <v>0</v>
          </cell>
          <cell r="P42"/>
          <cell r="Q42"/>
          <cell r="R42"/>
          <cell r="S42"/>
          <cell r="T42"/>
          <cell r="U42"/>
          <cell r="V42"/>
          <cell r="W42">
            <v>0</v>
          </cell>
          <cell r="X42">
            <v>0</v>
          </cell>
          <cell r="Y42" t="str">
            <v>n</v>
          </cell>
          <cell r="Z42" t="str">
            <v>n</v>
          </cell>
          <cell r="AA42"/>
          <cell r="AB42"/>
          <cell r="AO42"/>
          <cell r="AP42">
            <v>0</v>
          </cell>
        </row>
        <row r="43">
          <cell r="D43" t="str">
            <v>X085A712</v>
          </cell>
          <cell r="E43" t="str">
            <v>X085A712-COMMUNITY HOUSING FUND DEL PROG VOTED</v>
          </cell>
          <cell r="F43" t="str">
            <v>GROSS</v>
          </cell>
          <cell r="G43" t="str">
            <v>X085A712 GROSS</v>
          </cell>
          <cell r="H43" t="str">
            <v xml:space="preserve">COMMUNITY HOUSING FUND </v>
          </cell>
          <cell r="I43">
            <v>103000</v>
          </cell>
          <cell r="J43" t="e">
            <v>#REF!</v>
          </cell>
          <cell r="K43">
            <v>58979</v>
          </cell>
          <cell r="L43">
            <v>4000</v>
          </cell>
          <cell r="M43"/>
          <cell r="N43">
            <v>10000</v>
          </cell>
          <cell r="O43">
            <v>14000</v>
          </cell>
          <cell r="P43">
            <v>14000</v>
          </cell>
          <cell r="Q43">
            <v>7000</v>
          </cell>
          <cell r="R43">
            <v>5000</v>
          </cell>
          <cell r="S43"/>
          <cell r="T43"/>
          <cell r="U43"/>
          <cell r="V43">
            <v>0</v>
          </cell>
          <cell r="W43">
            <v>54979</v>
          </cell>
          <cell r="X43">
            <v>44979</v>
          </cell>
          <cell r="Y43" t="str">
            <v>?</v>
          </cell>
          <cell r="Z43" t="str">
            <v>n</v>
          </cell>
          <cell r="AA43"/>
          <cell r="AB43" t="str">
            <v>Working Budget (if all RDEL) should increase by 92m and be switched to capital. We could decide to close this programme and there is a very small pipeline</v>
          </cell>
          <cell r="AG43" t="str">
            <v>The £10m uncommitted but planned is RDEL grant to access technical expertise they require to develop their proposals. Groups require face to face technical support from project inception through to completion and on going management. Support is not available in all parts of the country therefore making it virtually impossible for communities to be ready to bid for CDEL grant. If there is no RDEL support for communities, the fund will not deliver the number of houses that we expect. </v>
          </cell>
          <cell r="AH43" t="str">
            <v>The £4m is legally committed with a grant agreement which is payable to a consortium network to improve guidance for communities. This is legally binding.</v>
          </cell>
          <cell r="AI43" t="str">
            <v xml:space="preserve">The implications of not spending will mean that the programme will not be as successful - evidence shows that comunity groups struggle to get to a position where they can draw down the capital without any RDEL. Curtailing the £10m RDEL would mean the programme would not achieve its objectives of building homes. </v>
          </cell>
          <cell r="AJ43" t="str">
            <v>Active engagement ongoiung with interested partners, so budget certainty is requred as soon as possible.</v>
          </cell>
          <cell r="AK43" t="str">
            <v>Yes</v>
          </cell>
          <cell r="AL43">
            <v>44000</v>
          </cell>
          <cell r="AM43">
            <v>-44000</v>
          </cell>
          <cell r="AO43">
            <v>4000</v>
          </cell>
          <cell r="AP43">
            <v>11000</v>
          </cell>
        </row>
        <row r="44">
          <cell r="D44" t="str">
            <v>X085A794</v>
          </cell>
          <cell r="E44" t="str">
            <v>X085A794-HCA COMMUNITY HOUSING FUND DEL PROG VOTED</v>
          </cell>
          <cell r="F44" t="str">
            <v>GROSS</v>
          </cell>
          <cell r="G44" t="str">
            <v>X085A794 GROSS</v>
          </cell>
          <cell r="H44" t="str">
            <v xml:space="preserve">HCA COMMUNITY HOUSING FUND </v>
          </cell>
          <cell r="I44">
            <v>0</v>
          </cell>
          <cell r="J44" t="e">
            <v>#REF!</v>
          </cell>
          <cell r="K44">
            <v>0</v>
          </cell>
          <cell r="L44">
            <v>0</v>
          </cell>
          <cell r="M44"/>
          <cell r="N44">
            <v>0</v>
          </cell>
          <cell r="O44">
            <v>0</v>
          </cell>
          <cell r="P44"/>
          <cell r="Q44"/>
          <cell r="R44"/>
          <cell r="S44"/>
          <cell r="T44"/>
          <cell r="U44"/>
          <cell r="V44"/>
          <cell r="W44">
            <v>0</v>
          </cell>
          <cell r="X44">
            <v>0</v>
          </cell>
          <cell r="Y44" t="str">
            <v>n</v>
          </cell>
          <cell r="Z44" t="str">
            <v>n</v>
          </cell>
          <cell r="AA44"/>
          <cell r="AB44"/>
          <cell r="AO44">
            <v>14000</v>
          </cell>
          <cell r="AP44">
            <v>14000</v>
          </cell>
        </row>
        <row r="45">
          <cell r="D45"/>
          <cell r="E45"/>
          <cell r="F45" t="str">
            <v>GROSS</v>
          </cell>
          <cell r="G45" t="str">
            <v xml:space="preserve"> GROSS</v>
          </cell>
          <cell r="H45" t="str">
            <v>MARKET DIVERSIFICATION</v>
          </cell>
          <cell r="I45">
            <v>131734</v>
          </cell>
          <cell r="J45" t="e">
            <v>#REF!</v>
          </cell>
          <cell r="K45">
            <v>82699</v>
          </cell>
          <cell r="L45">
            <v>9410</v>
          </cell>
          <cell r="M45">
            <v>10355</v>
          </cell>
          <cell r="N45">
            <v>18800</v>
          </cell>
          <cell r="O45">
            <v>38565</v>
          </cell>
          <cell r="P45">
            <v>38565</v>
          </cell>
          <cell r="Q45"/>
          <cell r="R45">
            <v>27695</v>
          </cell>
          <cell r="S45"/>
          <cell r="T45"/>
          <cell r="U45"/>
          <cell r="V45">
            <v>5540</v>
          </cell>
          <cell r="W45">
            <v>73289</v>
          </cell>
          <cell r="X45">
            <v>44134</v>
          </cell>
          <cell r="Y45"/>
          <cell r="Z45"/>
          <cell r="AA45"/>
          <cell r="AB45"/>
          <cell r="AO45"/>
          <cell r="AP45"/>
        </row>
        <row r="46">
          <cell r="D46" t="str">
            <v>X085A535</v>
          </cell>
          <cell r="E46" t="str">
            <v>X085A535-HCA CITY DEALS: PRESTON CITY DEAL DEL PROG VOTED</v>
          </cell>
          <cell r="F46" t="str">
            <v>INCOME</v>
          </cell>
          <cell r="G46" t="str">
            <v>X085A535 INCOME</v>
          </cell>
          <cell r="H46" t="str">
            <v xml:space="preserve">HCA CITY DEALS: PRESTON CITY DEAL </v>
          </cell>
          <cell r="I46">
            <v>-3293</v>
          </cell>
          <cell r="J46" t="e">
            <v>#REF!</v>
          </cell>
          <cell r="K46">
            <v>-8603</v>
          </cell>
          <cell r="L46">
            <v>0</v>
          </cell>
          <cell r="M46"/>
          <cell r="N46">
            <v>0</v>
          </cell>
          <cell r="O46">
            <v>0</v>
          </cell>
          <cell r="P46">
            <v>0</v>
          </cell>
          <cell r="Q46">
            <v>-3293</v>
          </cell>
          <cell r="R46">
            <v>-3293</v>
          </cell>
          <cell r="S46"/>
          <cell r="T46"/>
          <cell r="U46"/>
          <cell r="V46">
            <v>-8603</v>
          </cell>
          <cell r="W46">
            <v>-8603</v>
          </cell>
          <cell r="X46">
            <v>-8603</v>
          </cell>
          <cell r="Y46" t="str">
            <v>n</v>
          </cell>
          <cell r="Z46" t="str">
            <v>y</v>
          </cell>
          <cell r="AA46"/>
          <cell r="AB46" t="str">
            <v>Reliant on income</v>
          </cell>
          <cell r="AO46"/>
          <cell r="AP46">
            <v>-3293</v>
          </cell>
        </row>
        <row r="47">
          <cell r="D47" t="str">
            <v>X085A536</v>
          </cell>
          <cell r="E47" t="str">
            <v>X085A536-HCA CITY DEALS: BIRMINGHAM CITY DEAL DEL PROG VOTED</v>
          </cell>
          <cell r="F47" t="str">
            <v>GROSS</v>
          </cell>
          <cell r="G47" t="str">
            <v>X085A536 GROSS</v>
          </cell>
          <cell r="H47" t="str">
            <v xml:space="preserve">HCA CITY DEALS: BIRMINGHAM CITY DEAL </v>
          </cell>
          <cell r="I47">
            <v>-1458</v>
          </cell>
          <cell r="J47" t="e">
            <v>#REF!</v>
          </cell>
          <cell r="K47">
            <v>-709</v>
          </cell>
          <cell r="L47">
            <v>0</v>
          </cell>
          <cell r="M47"/>
          <cell r="N47">
            <v>0</v>
          </cell>
          <cell r="O47">
            <v>0</v>
          </cell>
          <cell r="P47">
            <v>0</v>
          </cell>
          <cell r="Q47">
            <v>-1458</v>
          </cell>
          <cell r="R47">
            <v>-1458</v>
          </cell>
          <cell r="S47"/>
          <cell r="T47"/>
          <cell r="U47"/>
          <cell r="V47">
            <v>-3000</v>
          </cell>
          <cell r="W47">
            <v>-709</v>
          </cell>
          <cell r="X47">
            <v>-709</v>
          </cell>
          <cell r="Y47" t="str">
            <v>n</v>
          </cell>
          <cell r="Z47" t="str">
            <v>y</v>
          </cell>
          <cell r="AA47"/>
          <cell r="AB47" t="str">
            <v>Reliant on income</v>
          </cell>
          <cell r="AO47">
            <v>-2742</v>
          </cell>
          <cell r="AP47">
            <v>-4200</v>
          </cell>
        </row>
        <row r="48">
          <cell r="D48" t="str">
            <v>X085A537</v>
          </cell>
          <cell r="E48" t="str">
            <v>X085A537-HCA CITY DEALS: MANCHESTER CITY DEAL DEL PROG VOTED</v>
          </cell>
          <cell r="F48" t="str">
            <v>GROSS</v>
          </cell>
          <cell r="G48" t="str">
            <v>X085A537 GROSS</v>
          </cell>
          <cell r="H48" t="str">
            <v xml:space="preserve">HCA CITY DEALS: MANCHESTER CITY DEAL </v>
          </cell>
          <cell r="I48">
            <v>-7</v>
          </cell>
          <cell r="J48" t="e">
            <v>#REF!</v>
          </cell>
          <cell r="K48">
            <v>-3</v>
          </cell>
          <cell r="L48">
            <v>0</v>
          </cell>
          <cell r="M48"/>
          <cell r="N48">
            <v>0</v>
          </cell>
          <cell r="O48">
            <v>0</v>
          </cell>
          <cell r="P48">
            <v>0</v>
          </cell>
          <cell r="Q48">
            <v>-7</v>
          </cell>
          <cell r="R48">
            <v>-7</v>
          </cell>
          <cell r="S48"/>
          <cell r="T48"/>
          <cell r="U48"/>
          <cell r="V48">
            <v>-1000</v>
          </cell>
          <cell r="W48">
            <v>-3</v>
          </cell>
          <cell r="X48">
            <v>-3</v>
          </cell>
          <cell r="Y48" t="str">
            <v>n</v>
          </cell>
          <cell r="Z48" t="str">
            <v>y</v>
          </cell>
          <cell r="AA48"/>
          <cell r="AB48" t="str">
            <v>Reliant on income</v>
          </cell>
          <cell r="AO48"/>
          <cell r="AP48">
            <v>-7</v>
          </cell>
        </row>
        <row r="49">
          <cell r="D49" t="str">
            <v>X085A641</v>
          </cell>
          <cell r="E49" t="str">
            <v>X085A641-HCA SINGLE LAND: HCA STARTER HOMES PROGRAMME: DEL P</v>
          </cell>
          <cell r="F49" t="str">
            <v>GROSS</v>
          </cell>
          <cell r="G49" t="str">
            <v>X085A641 GROSS</v>
          </cell>
          <cell r="H49" t="str">
            <v>HCA SINGLE LAND: HCA STARTER HOMES PROGRAMME</v>
          </cell>
          <cell r="I49">
            <v>0</v>
          </cell>
          <cell r="J49" t="e">
            <v>#REF!</v>
          </cell>
          <cell r="K49">
            <v>0</v>
          </cell>
          <cell r="L49">
            <v>0</v>
          </cell>
          <cell r="M49"/>
          <cell r="N49">
            <v>0</v>
          </cell>
          <cell r="O49">
            <v>0</v>
          </cell>
          <cell r="P49"/>
          <cell r="Q49"/>
          <cell r="R49"/>
          <cell r="S49"/>
          <cell r="T49"/>
          <cell r="U49"/>
          <cell r="V49"/>
          <cell r="W49">
            <v>0</v>
          </cell>
          <cell r="X49">
            <v>0</v>
          </cell>
          <cell r="Y49" t="str">
            <v>n</v>
          </cell>
          <cell r="Z49" t="str">
            <v>n</v>
          </cell>
          <cell r="AA49"/>
          <cell r="AB49"/>
          <cell r="AC49"/>
          <cell r="AD49"/>
          <cell r="AE49"/>
          <cell r="AF49"/>
          <cell r="AG49"/>
          <cell r="AH49"/>
          <cell r="AI49"/>
          <cell r="AJ49"/>
          <cell r="AK49"/>
          <cell r="AL49"/>
          <cell r="AM49"/>
          <cell r="AN49"/>
          <cell r="AO49"/>
          <cell r="AP49">
            <v>0</v>
          </cell>
        </row>
        <row r="50">
          <cell r="D50" t="str">
            <v>X085A757</v>
          </cell>
          <cell r="E50" t="str">
            <v>X085A757-HCA - ACCELERATED CONSTRUCTION DEL PROG VOTED</v>
          </cell>
          <cell r="F50" t="str">
            <v>GROSS</v>
          </cell>
          <cell r="G50" t="str">
            <v>X085A757 GROSS</v>
          </cell>
          <cell r="H50" t="str">
            <v xml:space="preserve">HCA - ACCELERATED CONSTRUCTION </v>
          </cell>
          <cell r="I50">
            <v>0</v>
          </cell>
          <cell r="J50" t="e">
            <v>#REF!</v>
          </cell>
          <cell r="K50">
            <v>0</v>
          </cell>
          <cell r="L50">
            <v>0</v>
          </cell>
          <cell r="M50"/>
          <cell r="N50">
            <v>0</v>
          </cell>
          <cell r="O50">
            <v>0</v>
          </cell>
          <cell r="P50"/>
          <cell r="Q50"/>
          <cell r="R50"/>
          <cell r="S50"/>
          <cell r="T50"/>
          <cell r="U50"/>
          <cell r="V50"/>
          <cell r="W50">
            <v>0</v>
          </cell>
          <cell r="X50">
            <v>0</v>
          </cell>
          <cell r="Y50" t="str">
            <v>n</v>
          </cell>
          <cell r="Z50" t="str">
            <v>n</v>
          </cell>
          <cell r="AA50"/>
          <cell r="AB50"/>
          <cell r="AO50"/>
          <cell r="AP50">
            <v>0</v>
          </cell>
        </row>
        <row r="51">
          <cell r="D51" t="str">
            <v>X085A779</v>
          </cell>
          <cell r="E51" t="str">
            <v>X085A779-SMALL SITES: INFRASTRUCTURE &amp; REMEDIATION DEL PROG</v>
          </cell>
          <cell r="F51" t="str">
            <v>GROSS</v>
          </cell>
          <cell r="G51" t="str">
            <v>X085A779 GROSS</v>
          </cell>
          <cell r="H51" t="str">
            <v>SMALL SITES: INFRASTRUCTURE &amp; REMEDIATION</v>
          </cell>
          <cell r="I51">
            <v>0</v>
          </cell>
          <cell r="J51" t="e">
            <v>#REF!</v>
          </cell>
          <cell r="K51">
            <v>0</v>
          </cell>
          <cell r="L51">
            <v>0</v>
          </cell>
          <cell r="M51"/>
          <cell r="N51">
            <v>0</v>
          </cell>
          <cell r="O51">
            <v>0</v>
          </cell>
          <cell r="P51"/>
          <cell r="Q51"/>
          <cell r="R51"/>
          <cell r="S51"/>
          <cell r="T51"/>
          <cell r="U51"/>
          <cell r="V51"/>
          <cell r="W51">
            <v>0</v>
          </cell>
          <cell r="X51">
            <v>0</v>
          </cell>
          <cell r="Y51" t="str">
            <v>n</v>
          </cell>
          <cell r="Z51" t="str">
            <v>n</v>
          </cell>
          <cell r="AA51"/>
          <cell r="AB51"/>
          <cell r="AO51"/>
          <cell r="AP51">
            <v>0</v>
          </cell>
        </row>
        <row r="52">
          <cell r="D52" t="str">
            <v>X085A780</v>
          </cell>
          <cell r="E52" t="str">
            <v>X085A780-LAND ASSEMBLY FUND DEL PROG VOTED</v>
          </cell>
          <cell r="F52" t="str">
            <v>GROSS</v>
          </cell>
          <cell r="G52" t="str">
            <v>X085A780 GROSS</v>
          </cell>
          <cell r="H52" t="str">
            <v xml:space="preserve">LAND ASSEMBLY FUND </v>
          </cell>
          <cell r="I52">
            <v>0</v>
          </cell>
          <cell r="J52" t="e">
            <v>#REF!</v>
          </cell>
          <cell r="K52">
            <v>0</v>
          </cell>
          <cell r="L52">
            <v>0</v>
          </cell>
          <cell r="M52"/>
          <cell r="N52">
            <v>0</v>
          </cell>
          <cell r="O52">
            <v>0</v>
          </cell>
          <cell r="P52"/>
          <cell r="Q52"/>
          <cell r="R52"/>
          <cell r="S52"/>
          <cell r="T52"/>
          <cell r="U52"/>
          <cell r="V52"/>
          <cell r="W52">
            <v>0</v>
          </cell>
          <cell r="X52">
            <v>0</v>
          </cell>
          <cell r="Y52" t="str">
            <v>n</v>
          </cell>
          <cell r="Z52" t="str">
            <v>n</v>
          </cell>
          <cell r="AA52"/>
          <cell r="AB52"/>
          <cell r="AO52"/>
          <cell r="AP52">
            <v>0</v>
          </cell>
        </row>
        <row r="53">
          <cell r="D53" t="str">
            <v>X085A795</v>
          </cell>
          <cell r="E53" t="str">
            <v>X085A795-HCA LAND ASSEMBLY FUND DEL PROG VOTED</v>
          </cell>
          <cell r="F53" t="str">
            <v>INCOME</v>
          </cell>
          <cell r="G53" t="str">
            <v>X085A795 INCOME</v>
          </cell>
          <cell r="H53" t="str">
            <v xml:space="preserve">HCA LAND ASSEMBLY FUND </v>
          </cell>
          <cell r="I53">
            <v>0</v>
          </cell>
          <cell r="J53" t="e">
            <v>#REF!</v>
          </cell>
          <cell r="K53">
            <v>6000</v>
          </cell>
          <cell r="L53">
            <v>5400</v>
          </cell>
          <cell r="M53"/>
          <cell r="N53">
            <v>600</v>
          </cell>
          <cell r="O53">
            <v>6000</v>
          </cell>
          <cell r="P53">
            <v>8800</v>
          </cell>
          <cell r="Q53">
            <v>5400</v>
          </cell>
          <cell r="R53">
            <v>5400</v>
          </cell>
          <cell r="S53"/>
          <cell r="T53"/>
          <cell r="U53"/>
          <cell r="V53">
            <v>2000</v>
          </cell>
          <cell r="W53">
            <v>600</v>
          </cell>
          <cell r="X53">
            <v>0</v>
          </cell>
          <cell r="Y53" t="str">
            <v>y</v>
          </cell>
          <cell r="Z53" t="str">
            <v>?</v>
          </cell>
          <cell r="AA53"/>
          <cell r="AB53"/>
          <cell r="AD53" t="str">
            <v>Land acquisition costs, contracts for master planning and holding (often H&amp;S) costs. Announced in a press release on 3 July 2018.</v>
          </cell>
          <cell r="AF53" t="str">
            <v>Land acquisition costs, contracts for master planning and holding (often H&amp;S) costs. Announced in a press release on 3 July 2018.</v>
          </cell>
          <cell r="AG53" t="str">
            <v>Holding costs and preliminary programme expenditure.</v>
          </cell>
          <cell r="AH53" t="str">
            <v>Required to pay holding costs.</v>
          </cell>
          <cell r="AI53" t="str">
            <v xml:space="preserve"> Reduction in capital expenditure and future receipts</v>
          </cell>
          <cell r="AJ53" t="str">
            <v>Before 31 March - ideally start of March - for land acqusitions</v>
          </cell>
          <cell r="AO53">
            <v>-8751</v>
          </cell>
          <cell r="AP53">
            <v>-3351</v>
          </cell>
        </row>
        <row r="54">
          <cell r="D54" t="str">
            <v>X085A796</v>
          </cell>
          <cell r="E54" t="str">
            <v>X085A796-HCA SMALL SITES FUND DEL PROG VOTED</v>
          </cell>
          <cell r="F54" t="str">
            <v>GROSS</v>
          </cell>
          <cell r="G54" t="str">
            <v>X085A796 GROSS</v>
          </cell>
          <cell r="H54" t="str">
            <v xml:space="preserve">HCA SMALL SITES FUND </v>
          </cell>
          <cell r="I54">
            <v>0</v>
          </cell>
          <cell r="J54" t="e">
            <v>#REF!</v>
          </cell>
          <cell r="K54">
            <v>600</v>
          </cell>
          <cell r="L54">
            <v>0</v>
          </cell>
          <cell r="M54"/>
          <cell r="N54">
            <v>1200</v>
          </cell>
          <cell r="O54">
            <v>1200</v>
          </cell>
          <cell r="P54">
            <v>1200</v>
          </cell>
          <cell r="Q54">
            <v>800</v>
          </cell>
          <cell r="R54">
            <v>800</v>
          </cell>
          <cell r="S54"/>
          <cell r="T54"/>
          <cell r="U54"/>
          <cell r="V54">
            <v>400</v>
          </cell>
          <cell r="W54">
            <v>600</v>
          </cell>
          <cell r="X54">
            <v>-600</v>
          </cell>
          <cell r="Y54" t="str">
            <v>y</v>
          </cell>
          <cell r="Z54" t="str">
            <v>n</v>
          </cell>
          <cell r="AA54"/>
          <cell r="AB54"/>
          <cell r="AD54" t="str">
            <v>N/A</v>
          </cell>
          <cell r="AF54" t="str">
            <v>The fund was announced at Autumn Budget 2018 £660m to 22/23). This is the newest land programme and there is currently no pipeline of projects. Estimated are outline costs based on previous programmes.</v>
          </cell>
          <cell r="AG54" t="str">
            <v>Homes England currently have zero forecast outturn for this budget. They need RDEL to generate a pipeline.</v>
          </cell>
          <cell r="AH54" t="str">
            <v>We don't have a pipeline and can't spend the capital budgets.</v>
          </cell>
          <cell r="AI54" t="str">
            <v>Not spending the capital budgets.</v>
          </cell>
          <cell r="AO54"/>
          <cell r="AP54">
            <v>800</v>
          </cell>
        </row>
        <row r="55">
          <cell r="D55"/>
          <cell r="E55"/>
          <cell r="F55" t="str">
            <v>GROSS</v>
          </cell>
          <cell r="G55" t="str">
            <v xml:space="preserve"> GROSS</v>
          </cell>
          <cell r="H55" t="str">
            <v>MORE LAND IN THE RIGHT PLACES</v>
          </cell>
          <cell r="I55">
            <v>-4758</v>
          </cell>
          <cell r="J55" t="e">
            <v>#REF!</v>
          </cell>
          <cell r="K55">
            <v>-2715</v>
          </cell>
          <cell r="L55">
            <v>5400</v>
          </cell>
          <cell r="M55">
            <v>0</v>
          </cell>
          <cell r="N55">
            <v>1800</v>
          </cell>
          <cell r="O55">
            <v>7200</v>
          </cell>
          <cell r="P55">
            <v>10000</v>
          </cell>
          <cell r="Q55"/>
          <cell r="R55">
            <v>1442</v>
          </cell>
          <cell r="S55"/>
          <cell r="T55"/>
          <cell r="U55"/>
          <cell r="V55">
            <v>-10203</v>
          </cell>
          <cell r="W55">
            <v>-8115</v>
          </cell>
          <cell r="X55">
            <v>-9915</v>
          </cell>
          <cell r="Y55"/>
          <cell r="Z55"/>
          <cell r="AA55"/>
          <cell r="AB55"/>
          <cell r="AO55"/>
          <cell r="AP55"/>
        </row>
        <row r="56">
          <cell r="D56" t="str">
            <v>X085A316</v>
          </cell>
          <cell r="E56" t="str">
            <v>X085A316-COMMUNITY INFRASTRUCTURE LEVY, PLANNING ADVISORY, A</v>
          </cell>
          <cell r="F56" t="str">
            <v>GROSS</v>
          </cell>
          <cell r="G56" t="str">
            <v>X085A316 GROSS</v>
          </cell>
          <cell r="H56" t="str">
            <v>COMMUNITY INFRASTRUCTURE LEVY, PLANNING ADVISORY</v>
          </cell>
          <cell r="I56">
            <v>1535</v>
          </cell>
          <cell r="J56" t="e">
            <v>#REF!</v>
          </cell>
          <cell r="K56">
            <v>1415</v>
          </cell>
          <cell r="L56">
            <v>1200</v>
          </cell>
          <cell r="M56">
            <v>250</v>
          </cell>
          <cell r="N56">
            <v>0</v>
          </cell>
          <cell r="O56">
            <v>1450</v>
          </cell>
          <cell r="P56">
            <v>1450</v>
          </cell>
          <cell r="Q56">
            <v>1415</v>
          </cell>
          <cell r="R56">
            <v>1200</v>
          </cell>
          <cell r="S56"/>
          <cell r="T56"/>
          <cell r="U56"/>
          <cell r="V56"/>
          <cell r="W56">
            <v>215</v>
          </cell>
          <cell r="X56">
            <v>-35</v>
          </cell>
          <cell r="Y56" t="str">
            <v>n</v>
          </cell>
          <cell r="Z56" t="str">
            <v>n</v>
          </cell>
          <cell r="AA56"/>
          <cell r="AB56"/>
          <cell r="AE56" t="str">
            <v>mid</v>
          </cell>
          <cell r="AG56" t="str">
            <v xml:space="preserve">Legal commitments: £1m relates PAS (Planning Advisory Service) and is all for permanent salaries. ££0.2m relates to RAWP for national minerals planning work which is effectively a legal commitment
Legal commitment and outside our control - 250k relates to CIL appeals, which we pay the VOA to manage. We are legally required to pay these costs. 
Of the planned expenditure costs, c£420k relates to CIL appeals - a regulation change next year is likely to lead to additional appeals. </v>
          </cell>
          <cell r="AH56" t="str">
            <v>If funding ceased, it is anticipated that PAS would be wound-down quickly (unless the LGA felt able to support a residual service; we have not had any indication that they would do so). There would be no support available to the local government sector where this is needed to implement key government priorities for planning for housing, or to address instances of under-performance in service delivery. It is unlikely that commercial providers would step into the gap to provide the type of services that PAS do currently. There would be a risk that government planning reforms are not embedded effectively within local planning authorities, with a consequential risk to the delivery of more housing.</v>
          </cell>
          <cell r="AI56" t="str">
            <v>If we made staff redundant we could reduce costs. Community infrastructure levy is demand led.</v>
          </cell>
          <cell r="AO56"/>
          <cell r="AP56">
            <v>1415</v>
          </cell>
        </row>
        <row r="57">
          <cell r="D57" t="str">
            <v>X085A574</v>
          </cell>
          <cell r="E57" t="str">
            <v>X085A574-NEIGHBOURHOOD PLANNING:NEW BURDEN DEL PROG VOTED</v>
          </cell>
          <cell r="F57" t="str">
            <v>GROSS</v>
          </cell>
          <cell r="G57" t="str">
            <v>X085A574 GROSS</v>
          </cell>
          <cell r="H57" t="str">
            <v xml:space="preserve">NEIGHBOURHOOD PLANNING:NEW BURDEN </v>
          </cell>
          <cell r="I57">
            <v>10000</v>
          </cell>
          <cell r="J57" t="e">
            <v>#REF!</v>
          </cell>
          <cell r="K57">
            <v>8000</v>
          </cell>
          <cell r="L57">
            <v>8000</v>
          </cell>
          <cell r="M57"/>
          <cell r="N57">
            <v>0</v>
          </cell>
          <cell r="O57">
            <v>8000</v>
          </cell>
          <cell r="P57">
            <v>8000</v>
          </cell>
          <cell r="Q57">
            <v>8000</v>
          </cell>
          <cell r="R57">
            <v>8000</v>
          </cell>
          <cell r="S57"/>
          <cell r="T57"/>
          <cell r="U57"/>
          <cell r="V57">
            <v>8000</v>
          </cell>
          <cell r="W57">
            <v>0</v>
          </cell>
          <cell r="X57">
            <v>0</v>
          </cell>
          <cell r="Y57" t="str">
            <v>n</v>
          </cell>
          <cell r="Z57" t="str">
            <v>n</v>
          </cell>
          <cell r="AA57"/>
          <cell r="AB57"/>
          <cell r="AD57" t="str">
            <v>New burdens</v>
          </cell>
          <cell r="AE57" t="str">
            <v>mid</v>
          </cell>
          <cell r="AF57" t="str">
            <v>New burdens</v>
          </cell>
          <cell r="AG57" t="str">
            <v xml:space="preserve">We provide grants to LPA under a Neighbourhood New Burdens Grant. </v>
          </cell>
          <cell r="AH57" t="str">
            <v xml:space="preserve">We would be subject to severe criticism as we are the owner of the New Burdens Doctrine. In addition we have put (through the NPPF and new contract) and will be (through the additional £8.5m) putting additional Neighbourhood Planning New Burdens on LPAs in 2019-20. </v>
          </cell>
          <cell r="AI57" t="str">
            <v xml:space="preserve">We are in the process of carrying out a New Burdens Assessment. </v>
          </cell>
          <cell r="AO57"/>
          <cell r="AP57">
            <v>8000</v>
          </cell>
        </row>
        <row r="58">
          <cell r="D58" t="str">
            <v>X085A575</v>
          </cell>
          <cell r="E58" t="str">
            <v>X085A575-NEIGHBOURHOOD PLANNING:SUPPORTING COMMUNITIES DEL P</v>
          </cell>
          <cell r="F58" t="str">
            <v>GROSS</v>
          </cell>
          <cell r="G58" t="str">
            <v>X085A575 GROSS</v>
          </cell>
          <cell r="H58" t="str">
            <v>NEIGHBOURHOOD PLANNING:SUPPORTING COMMUNITIES</v>
          </cell>
          <cell r="I58">
            <v>6128</v>
          </cell>
          <cell r="J58" t="e">
            <v>#REF!</v>
          </cell>
          <cell r="K58">
            <v>9450</v>
          </cell>
          <cell r="L58">
            <v>5200</v>
          </cell>
          <cell r="M58"/>
          <cell r="N58">
            <v>7050</v>
          </cell>
          <cell r="O58">
            <v>12250</v>
          </cell>
          <cell r="P58">
            <v>12050</v>
          </cell>
          <cell r="Q58">
            <v>12050</v>
          </cell>
          <cell r="R58">
            <v>12050</v>
          </cell>
          <cell r="S58"/>
          <cell r="T58"/>
          <cell r="U58"/>
          <cell r="V58">
            <v>10000</v>
          </cell>
          <cell r="W58">
            <v>4250</v>
          </cell>
          <cell r="X58">
            <v>-2800</v>
          </cell>
          <cell r="Y58" t="str">
            <v>n</v>
          </cell>
          <cell r="Z58" t="str">
            <v>n</v>
          </cell>
          <cell r="AA58"/>
          <cell r="AB58"/>
          <cell r="AD58" t="str">
            <v>Grant funding announced March 2018</v>
          </cell>
          <cell r="AE58" t="str">
            <v>mid</v>
          </cell>
          <cell r="AF58" t="str">
            <v>Grant funding announced March 2018</v>
          </cell>
          <cell r="AG58" t="str">
            <v>£5.2m contractually committed on Neighbourhood Planning base contracts. 
The additional commitment assumes further contracts and also that £2.8m of the £8.5m that was announced by the Chancellor to support planning for discounted homes, will  be spent next year.</v>
          </cell>
          <cell r="AH58" t="str">
            <v xml:space="preserve">Ths is seen as a key policy so any curtailment will have severe reputational impact. In addition we have associated legal commitments (the programme is delivered via a 4 year contract with high exit costs.  </v>
          </cell>
          <cell r="AI58" t="str">
            <v xml:space="preserve">We are reviewing the contract at present but highly unlikely can reduce spend for 2019-20. </v>
          </cell>
          <cell r="AO58"/>
          <cell r="AP58">
            <v>12050</v>
          </cell>
        </row>
        <row r="59">
          <cell r="D59" t="str">
            <v>X085A583</v>
          </cell>
          <cell r="E59" t="str">
            <v>X085A583-OPEN SOURCE PLANNING:DATA ON BROWNFIELD LAND DEL PR</v>
          </cell>
          <cell r="F59" t="str">
            <v>GROSS</v>
          </cell>
          <cell r="G59" t="str">
            <v>X085A583 GROSS</v>
          </cell>
          <cell r="H59" t="str">
            <v>OPEN SOURCE PLANNING:DATA ON BROWNFIELD LAND</v>
          </cell>
          <cell r="I59">
            <v>1600</v>
          </cell>
          <cell r="J59" t="e">
            <v>#REF!</v>
          </cell>
          <cell r="K59">
            <v>1600</v>
          </cell>
          <cell r="L59">
            <v>0</v>
          </cell>
          <cell r="M59"/>
          <cell r="N59">
            <v>0</v>
          </cell>
          <cell r="O59">
            <v>0</v>
          </cell>
          <cell r="P59"/>
          <cell r="Q59"/>
          <cell r="R59"/>
          <cell r="S59"/>
          <cell r="T59"/>
          <cell r="U59"/>
          <cell r="V59"/>
          <cell r="W59">
            <v>1600</v>
          </cell>
          <cell r="X59">
            <v>1600</v>
          </cell>
          <cell r="Y59" t="str">
            <v>n</v>
          </cell>
          <cell r="Z59" t="str">
            <v>n</v>
          </cell>
          <cell r="AA59"/>
          <cell r="AB59"/>
          <cell r="AG59" t="str">
            <v xml:space="preserve">Nothing is contractually committed for 2019/20 as it is a new burden payment and we have not made a grant determination yet. </v>
          </cell>
          <cell r="AH59" t="str">
            <v xml:space="preserve">These are local authority new burdens commitments as a result of new legislation where has been policy agreement to pay them for the rest of the SR period (as the new legislation has created incurring costs to local planning authorities):
•	the approach to brownfield register new burdens was agreed with Finance in 2016  (with the exact figures to be confirmed for each year);
•	the prior approval new burdens was agreed  with Finance in early 2018-19;
</v>
          </cell>
          <cell r="AI59" t="str">
            <v>As new burdens doctrine is a key local government finance principle which MHCLG strongly maintains with other Departments, failure to pay the incurring new burden costs in 2019/20 presents a reputational risk to the Department as it would undermine this doctrine.   In particular, the LGA are aware of these new burdens and will certainly complain if they are not maintained until the SR (at SR, we would need to incorporate them into the LGF settlement.)     It would also potentially undermine the regular maintenance and review of brownfield registers (which a 2015 manifesto commitment for the Government.)</v>
          </cell>
          <cell r="AO59"/>
          <cell r="AP59">
            <v>0</v>
          </cell>
        </row>
        <row r="60">
          <cell r="D60" t="str">
            <v>X085A662</v>
          </cell>
          <cell r="E60" t="str">
            <v>X085A662-LOCAL PLANS INTERVENTION DEL PROG VOTED</v>
          </cell>
          <cell r="F60" t="str">
            <v>GROSS</v>
          </cell>
          <cell r="G60" t="str">
            <v>X085A662 GROSS</v>
          </cell>
          <cell r="H60" t="str">
            <v xml:space="preserve">LOCAL PLANS INTERVENTION </v>
          </cell>
          <cell r="I60">
            <v>2000</v>
          </cell>
          <cell r="J60" t="e">
            <v>#REF!</v>
          </cell>
          <cell r="K60">
            <v>0</v>
          </cell>
          <cell r="L60">
            <v>0</v>
          </cell>
          <cell r="M60"/>
          <cell r="N60">
            <v>1400</v>
          </cell>
          <cell r="O60">
            <v>1400</v>
          </cell>
          <cell r="P60">
            <v>1400</v>
          </cell>
          <cell r="Q60">
            <v>1400</v>
          </cell>
          <cell r="R60">
            <v>1400</v>
          </cell>
          <cell r="S60"/>
          <cell r="T60"/>
          <cell r="U60"/>
          <cell r="V60"/>
          <cell r="W60">
            <v>0</v>
          </cell>
          <cell r="X60">
            <v>-1400</v>
          </cell>
          <cell r="Y60" t="str">
            <v>n</v>
          </cell>
          <cell r="Z60" t="str">
            <v>n</v>
          </cell>
          <cell r="AA60"/>
          <cell r="AB60"/>
          <cell r="AE60" t="str">
            <v>low</v>
          </cell>
          <cell r="AG60" t="str">
            <v>This budget provided the capacity to appoint consultants to intervene in targetted LPAs (initially 15 LPA's were identified potentially requiring intervention in Nov 2017).</v>
          </cell>
          <cell r="AH60" t="str">
            <v>If this money is not rolled forward and a budget allocated we limit our ability to take over the production of a Local Plan in line with approved Full Business Case </v>
          </cell>
          <cell r="AI60" t="str">
            <v xml:space="preserve">A multi year commitment of £10m was signed off by Treasury (2018-19 £2m, 2019-20 £3m, 2020-21 £3m and 2021-22 £2m). The  £2m in 2018-19 was not spent due to delay in SoS decision but is a component of the overall £10m sum.  </v>
          </cell>
          <cell r="AO60"/>
          <cell r="AP60">
            <v>1400</v>
          </cell>
        </row>
        <row r="61">
          <cell r="D61" t="str">
            <v>X085A730</v>
          </cell>
          <cell r="E61" t="str">
            <v>X085A730-PLANNING DELIVERY FUND DEL PROG VOTED</v>
          </cell>
          <cell r="F61" t="str">
            <v>GROSS</v>
          </cell>
          <cell r="G61" t="str">
            <v>X085A730 GROSS</v>
          </cell>
          <cell r="H61" t="str">
            <v xml:space="preserve">PLANNING DELIVERY FUND </v>
          </cell>
          <cell r="I61">
            <v>22000</v>
          </cell>
          <cell r="J61" t="e">
            <v>#REF!</v>
          </cell>
          <cell r="K61">
            <v>8000</v>
          </cell>
          <cell r="L61">
            <v>1615</v>
          </cell>
          <cell r="M61"/>
          <cell r="N61">
            <v>10285</v>
          </cell>
          <cell r="O61">
            <v>11900</v>
          </cell>
          <cell r="P61">
            <v>8000</v>
          </cell>
          <cell r="Q61">
            <v>6000</v>
          </cell>
          <cell r="R61">
            <v>4000</v>
          </cell>
          <cell r="S61"/>
          <cell r="T61"/>
          <cell r="U61"/>
          <cell r="V61"/>
          <cell r="W61">
            <v>6385</v>
          </cell>
          <cell r="X61">
            <v>-3900</v>
          </cell>
          <cell r="Y61" t="str">
            <v>n</v>
          </cell>
          <cell r="Z61" t="str">
            <v>n</v>
          </cell>
          <cell r="AA61"/>
          <cell r="AB61"/>
          <cell r="AE61" t="str">
            <v>low</v>
          </cell>
          <cell r="AG61" t="str">
            <v>Commitment amount £115k relates to Royal Town Planning Infrastructure bursaries (designed to promote diversity to planning profession). Planning Delivery Fund  (Capacity Fund) £25m from 2017 – 2020 inclusive was announced in the housing White Paper “to help ambitious authorities in areas of high housing need to plan for new homes and infrastructure”. Alongside this, HMT agreed that an additional £15m could be directed to strengthening our internal capacity to support housing growth. Totalling £40m. £8m relates to19-20 amount of this total. The process is due to start shortly on 19-20 bids from LAs. 
At supps we had assumed a reprofile of £3.9m into 19/20 - HMT misallocated funding to 18/19 originally and this would in effect have been a correction to budgets.</v>
          </cell>
          <cell r="AH61" t="str">
            <v>Curtailment will ultimately impact on housing supply.</v>
          </cell>
          <cell r="AI61" t="str">
            <v>The number of local authorities and third sector organisations initiatives taken forward will depend on the level of funding available. Initiatives focus on improving the design quality of new developments, taking forward cross-boundary working and delivering digital innovation in the planning industry.</v>
          </cell>
          <cell r="AJ61" t="str">
            <v>Prospectus should aim to be published by the end of January to provide enough time for local planning authorities to submit robust bids by the end of February/early March. This would provide enough time throughout March to assess and sift successful bids as well as get Ministerial agreement with an aim to make payments early in the new financial year.</v>
          </cell>
          <cell r="AO61"/>
          <cell r="AP61">
            <v>6000</v>
          </cell>
        </row>
        <row r="62">
          <cell r="D62" t="str">
            <v>X085A769</v>
          </cell>
          <cell r="E62" t="str">
            <v>X085A769-GREAT CRESTED NEWTS DEL PROG VOTED</v>
          </cell>
          <cell r="F62" t="str">
            <v>GROSS</v>
          </cell>
          <cell r="G62" t="str">
            <v>X085A769 GROSS</v>
          </cell>
          <cell r="H62" t="str">
            <v>GREAT CRESTED NEWTS </v>
          </cell>
          <cell r="I62">
            <v>1369</v>
          </cell>
          <cell r="J62" t="e">
            <v>#REF!</v>
          </cell>
          <cell r="K62">
            <v>0</v>
          </cell>
          <cell r="L62">
            <v>3925</v>
          </cell>
          <cell r="M62"/>
          <cell r="N62">
            <v>0</v>
          </cell>
          <cell r="O62">
            <v>3925</v>
          </cell>
          <cell r="P62"/>
          <cell r="Q62"/>
          <cell r="R62"/>
          <cell r="S62"/>
          <cell r="T62"/>
          <cell r="U62"/>
          <cell r="V62"/>
          <cell r="W62">
            <v>-3925</v>
          </cell>
          <cell r="X62">
            <v>-3925</v>
          </cell>
          <cell r="Y62" t="str">
            <v>n</v>
          </cell>
          <cell r="Z62" t="str">
            <v>n</v>
          </cell>
          <cell r="AA62"/>
          <cell r="AB62"/>
          <cell r="AG62" t="str">
            <v>Two year prog with Defra,  £1.4m of this relates to 18-19 re-profile.</v>
          </cell>
          <cell r="AH62" t="str">
            <v>A commitment has already been to DEFRA and they have began work on their delivery plans.</v>
          </cell>
          <cell r="AI62"/>
          <cell r="AO62">
            <v>3925</v>
          </cell>
          <cell r="AP62">
            <v>3925</v>
          </cell>
        </row>
        <row r="63">
          <cell r="D63"/>
          <cell r="E63"/>
          <cell r="F63" t="str">
            <v>GROSS</v>
          </cell>
          <cell r="G63" t="str">
            <v xml:space="preserve"> GROSS</v>
          </cell>
          <cell r="H63" t="str">
            <v>PLANNING REFORM</v>
          </cell>
          <cell r="I63">
            <v>44632</v>
          </cell>
          <cell r="J63" t="e">
            <v>#REF!</v>
          </cell>
          <cell r="K63">
            <v>28465</v>
          </cell>
          <cell r="L63">
            <v>19940</v>
          </cell>
          <cell r="M63">
            <v>250</v>
          </cell>
          <cell r="N63">
            <v>18735</v>
          </cell>
          <cell r="O63">
            <v>38925</v>
          </cell>
          <cell r="P63">
            <v>30900</v>
          </cell>
          <cell r="Q63"/>
          <cell r="R63">
            <v>26650</v>
          </cell>
          <cell r="S63"/>
          <cell r="T63"/>
          <cell r="U63"/>
          <cell r="V63">
            <v>18000</v>
          </cell>
          <cell r="W63">
            <v>8525</v>
          </cell>
          <cell r="X63">
            <v>-10460</v>
          </cell>
          <cell r="Y63"/>
          <cell r="Z63"/>
          <cell r="AA63"/>
          <cell r="AB63"/>
          <cell r="AO63"/>
          <cell r="AP63"/>
        </row>
        <row r="64">
          <cell r="D64" t="str">
            <v>X085A534</v>
          </cell>
          <cell r="E64" t="str">
            <v>X085A534-HCA SINGLE LAND PROGRAMME: DEL PROG VOTED</v>
          </cell>
          <cell r="F64" t="str">
            <v>GROSS</v>
          </cell>
          <cell r="G64" t="str">
            <v>X085A534 GROSS</v>
          </cell>
          <cell r="H64" t="str">
            <v>HCA SINGLE LAND PROGRAMME</v>
          </cell>
          <cell r="I64">
            <v>3173</v>
          </cell>
          <cell r="J64" t="e">
            <v>#REF!</v>
          </cell>
          <cell r="K64">
            <v>-6261</v>
          </cell>
          <cell r="L64">
            <v>23000</v>
          </cell>
          <cell r="M64"/>
          <cell r="N64">
            <v>17900</v>
          </cell>
          <cell r="O64">
            <v>40900</v>
          </cell>
          <cell r="P64">
            <v>26804</v>
          </cell>
          <cell r="Q64">
            <v>26804</v>
          </cell>
          <cell r="R64">
            <v>26804</v>
          </cell>
          <cell r="S64"/>
          <cell r="T64"/>
          <cell r="U64"/>
          <cell r="V64">
            <v>0</v>
          </cell>
          <cell r="W64">
            <v>-29261</v>
          </cell>
          <cell r="X64">
            <v>-47161</v>
          </cell>
          <cell r="Y64" t="str">
            <v>y</v>
          </cell>
          <cell r="Z64" t="str">
            <v>y</v>
          </cell>
          <cell r="AA64"/>
          <cell r="AB64" t="str">
            <v>£21m is CDEl pressure in 19/20. £5m RDEL. Ordinarily would convert to CDEL in 18/19 and BX to following year</v>
          </cell>
          <cell r="AD64" t="str">
            <v xml:space="preserve">The legal obligation is for holding and transaction costs associated with buying, selling and owning land. </v>
          </cell>
          <cell r="AF64" t="str">
            <v xml:space="preserve">The legal obligation is for holding and transaction costs associated with buying, selling and owning land. </v>
          </cell>
          <cell r="AG64" t="str">
            <v xml:space="preserve">Due dilliegence on PSL programmes and holding costs for land. </v>
          </cell>
          <cell r="AH64" t="str">
            <v>Not spending RDEL would slow down/stop large capital expenditure projects. In addition, receipts through this programme provide a net benefit to our RDEL position. We would not want to leave land unmanaged as this could open us upt to potential legal liabilities.</v>
          </cell>
          <cell r="AI64" t="str">
            <v>Yes - we would spend significantly less capital and reduce our pipeline of projects for future years. </v>
          </cell>
          <cell r="AJ64" t="str">
            <v xml:space="preserve">As soon as possible - any delays in contracting will delay capital expenditure. </v>
          </cell>
          <cell r="AK64" t="str">
            <v>Yes - RDEL receipts switched to CDEL and recycled. Could use existing CDEL budgets to recycle and not switch RDEL</v>
          </cell>
          <cell r="AL64">
            <v>40000</v>
          </cell>
          <cell r="AM64">
            <v>-40000</v>
          </cell>
          <cell r="AO64">
            <v>-804</v>
          </cell>
          <cell r="AP64">
            <v>26000</v>
          </cell>
        </row>
        <row r="65">
          <cell r="D65" t="str">
            <v>X085A534</v>
          </cell>
          <cell r="E65" t="str">
            <v>X085A534-HCA SINGLE LAND PROGRAMME: DEL PROG VOTED</v>
          </cell>
          <cell r="F65" t="str">
            <v>INCOME</v>
          </cell>
          <cell r="G65" t="str">
            <v>X085A534 INCOME</v>
          </cell>
          <cell r="H65" t="str">
            <v>HCA SINGLE LAND PROGRAMME income</v>
          </cell>
          <cell r="I65">
            <v>0</v>
          </cell>
          <cell r="J65" t="e">
            <v>#REF!</v>
          </cell>
          <cell r="K65">
            <v>0</v>
          </cell>
          <cell r="L65">
            <v>-33065</v>
          </cell>
          <cell r="M65"/>
          <cell r="N65">
            <v>-27000</v>
          </cell>
          <cell r="O65">
            <v>-27000</v>
          </cell>
          <cell r="P65">
            <v>-33065</v>
          </cell>
          <cell r="Q65">
            <v>-33065</v>
          </cell>
          <cell r="R65">
            <v>-58065</v>
          </cell>
          <cell r="S65"/>
          <cell r="T65"/>
          <cell r="U65"/>
          <cell r="V65">
            <v>-90000</v>
          </cell>
          <cell r="W65">
            <v>0</v>
          </cell>
          <cell r="X65" t="e">
            <v>#REF!</v>
          </cell>
          <cell r="Y65" t="str">
            <v>n</v>
          </cell>
          <cell r="Z65" t="str">
            <v>n</v>
          </cell>
          <cell r="AA65"/>
          <cell r="AB65"/>
          <cell r="AD65" t="str">
            <v>Homes England expect to receive £90 million income in total, £58 million is a pruednt estimate of total income and we can net position of £6 million net income budget as committed. </v>
          </cell>
          <cell r="AF65" t="str">
            <v>Homes England expect to receive £90 million income in total, £58 million is a pruednt estimate of total income and we can net position of £6 million net income budget as committed. </v>
          </cell>
          <cell r="AG65" t="str">
            <v>Homes England expect to receive £90 million income in total, £58 million is a pruednt estimate of total income and we can net position of £6 million net income budget as committed. </v>
          </cell>
          <cell r="AH65" t="str">
            <v>Some of the additinal income will need to be converted to CDEL but this should be covered by CDEL underspends</v>
          </cell>
          <cell r="AO65"/>
          <cell r="AP65">
            <v>-33065</v>
          </cell>
        </row>
        <row r="66">
          <cell r="D66" t="str">
            <v>X085A637</v>
          </cell>
          <cell r="E66" t="str">
            <v>X085A637-HIGH VALUE ASSETS DEL PROG VOTED</v>
          </cell>
          <cell r="F66" t="str">
            <v>GROSS</v>
          </cell>
          <cell r="G66" t="str">
            <v>X085A637 GROSS</v>
          </cell>
          <cell r="H66" t="str">
            <v xml:space="preserve">HIGH VALUE ASSETS </v>
          </cell>
          <cell r="I66">
            <v>100</v>
          </cell>
          <cell r="J66" t="e">
            <v>#REF!</v>
          </cell>
          <cell r="K66">
            <v>0</v>
          </cell>
          <cell r="L66">
            <v>0</v>
          </cell>
          <cell r="M66">
            <v>0</v>
          </cell>
          <cell r="N66">
            <v>0</v>
          </cell>
          <cell r="O66">
            <v>0</v>
          </cell>
          <cell r="P66"/>
          <cell r="Q66"/>
          <cell r="R66"/>
          <cell r="S66"/>
          <cell r="T66"/>
          <cell r="U66"/>
          <cell r="V66"/>
          <cell r="W66">
            <v>0</v>
          </cell>
          <cell r="X66">
            <v>0</v>
          </cell>
          <cell r="Y66" t="str">
            <v>n</v>
          </cell>
          <cell r="Z66" t="str">
            <v>n</v>
          </cell>
          <cell r="AA66"/>
          <cell r="AB66"/>
          <cell r="AO66"/>
          <cell r="AP66">
            <v>0</v>
          </cell>
        </row>
        <row r="67">
          <cell r="D67" t="str">
            <v>X085A665</v>
          </cell>
          <cell r="E67" t="str">
            <v>X085A665-LA LAND REVIEW NEW BURDENS DEL PROG VOTED</v>
          </cell>
          <cell r="F67" t="str">
            <v>GROSS</v>
          </cell>
          <cell r="G67" t="str">
            <v>X085A665 GROSS</v>
          </cell>
          <cell r="H67" t="str">
            <v xml:space="preserve">LA LAND REVIEW NEW BURDENS </v>
          </cell>
          <cell r="I67">
            <v>2250</v>
          </cell>
          <cell r="J67" t="e">
            <v>#REF!</v>
          </cell>
          <cell r="K67">
            <v>2250</v>
          </cell>
          <cell r="L67">
            <v>2250</v>
          </cell>
          <cell r="M67"/>
          <cell r="N67">
            <v>0</v>
          </cell>
          <cell r="O67">
            <v>2250</v>
          </cell>
          <cell r="P67">
            <v>2250</v>
          </cell>
          <cell r="Q67">
            <v>2250</v>
          </cell>
          <cell r="R67">
            <v>2250</v>
          </cell>
          <cell r="S67"/>
          <cell r="T67"/>
          <cell r="U67"/>
          <cell r="V67"/>
          <cell r="W67">
            <v>0</v>
          </cell>
          <cell r="X67">
            <v>0</v>
          </cell>
          <cell r="Y67" t="str">
            <v>n</v>
          </cell>
          <cell r="Z67" t="str">
            <v>n</v>
          </cell>
          <cell r="AA67"/>
          <cell r="AB67"/>
          <cell r="AO67"/>
          <cell r="AP67">
            <v>2250</v>
          </cell>
        </row>
        <row r="68">
          <cell r="D68"/>
          <cell r="E68"/>
          <cell r="F68" t="str">
            <v>GROSS</v>
          </cell>
          <cell r="G68" t="str">
            <v xml:space="preserve"> GROSS</v>
          </cell>
          <cell r="H68" t="str">
            <v>PUBLIC SECTOR LAND</v>
          </cell>
          <cell r="I68">
            <v>5523</v>
          </cell>
          <cell r="J68" t="e">
            <v>#REF!</v>
          </cell>
          <cell r="K68">
            <v>-4011</v>
          </cell>
          <cell r="L68">
            <v>-7815</v>
          </cell>
          <cell r="M68">
            <v>0</v>
          </cell>
          <cell r="N68">
            <v>-9100</v>
          </cell>
          <cell r="O68">
            <v>-16915</v>
          </cell>
          <cell r="P68">
            <v>-4011</v>
          </cell>
          <cell r="Q68"/>
          <cell r="R68">
            <v>-29011</v>
          </cell>
          <cell r="S68"/>
          <cell r="T68"/>
          <cell r="U68"/>
          <cell r="V68">
            <v>-90000</v>
          </cell>
          <cell r="W68">
            <v>3804</v>
          </cell>
          <cell r="X68">
            <v>12904</v>
          </cell>
          <cell r="Y68"/>
          <cell r="Z68"/>
          <cell r="AA68"/>
          <cell r="AB68"/>
          <cell r="AG68" t="str">
            <v>Due dilliegence on PSL programmes</v>
          </cell>
          <cell r="AH68" t="str">
            <v>Not spending RDEL would slow down/stop large capital expenditure projects. In addition, receipts through this programme provide a net benefit to our RDEL position.</v>
          </cell>
          <cell r="AI68" t="str">
            <v xml:space="preserve">Yes - we would spend significantly less capital and reduce our pipeline of projects for future years. </v>
          </cell>
          <cell r="AJ68" t="str">
            <v xml:space="preserve">As soon as possible - any delays in contracting will delay capital expenditure. </v>
          </cell>
          <cell r="AK68" t="str">
            <v>Yes - RDEL receipts switched to CDEL and recycled. Could use existing CDEL budgets to recycle and not switch RDEL</v>
          </cell>
          <cell r="AL68">
            <v>20000</v>
          </cell>
          <cell r="AM68">
            <v>-20000</v>
          </cell>
          <cell r="AO68"/>
          <cell r="AP68"/>
        </row>
        <row r="69">
          <cell r="D69"/>
          <cell r="E69"/>
          <cell r="F69" t="str">
            <v>GROSS</v>
          </cell>
          <cell r="G69" t="str">
            <v xml:space="preserve"> GROSS</v>
          </cell>
          <cell r="H69" t="str">
            <v>PORTFOLIO 1.A: HOUSING SUPPLY Total</v>
          </cell>
          <cell r="I69">
            <v>1332516</v>
          </cell>
          <cell r="J69" t="e">
            <v>#REF!</v>
          </cell>
          <cell r="K69">
            <v>1215631</v>
          </cell>
          <cell r="L69">
            <v>1123086</v>
          </cell>
          <cell r="M69">
            <v>23105</v>
          </cell>
          <cell r="N69">
            <v>55235</v>
          </cell>
          <cell r="O69">
            <v>1201426</v>
          </cell>
          <cell r="P69">
            <v>1216854.1200000001</v>
          </cell>
          <cell r="Q69"/>
          <cell r="R69">
            <v>1138905.1200000001</v>
          </cell>
          <cell r="S69"/>
          <cell r="T69"/>
          <cell r="U69"/>
          <cell r="V69">
            <v>1020366.1200000001</v>
          </cell>
          <cell r="W69">
            <v>92545</v>
          </cell>
          <cell r="X69">
            <v>14205</v>
          </cell>
          <cell r="Y69"/>
          <cell r="Z69"/>
          <cell r="AA69"/>
          <cell r="AB69"/>
          <cell r="AO69"/>
          <cell r="AP69"/>
        </row>
        <row r="70">
          <cell r="D70"/>
          <cell r="E70"/>
          <cell r="F70" t="str">
            <v>GROSS</v>
          </cell>
          <cell r="G70" t="str">
            <v xml:space="preserve"> GROSS</v>
          </cell>
          <cell r="H70" t="str">
            <v>STRATEGIC OBJECTIVE 1: Total</v>
          </cell>
          <cell r="I70">
            <v>1332516</v>
          </cell>
          <cell r="J70" t="e">
            <v>#REF!</v>
          </cell>
          <cell r="K70">
            <v>1215631</v>
          </cell>
          <cell r="L70">
            <v>1123086</v>
          </cell>
          <cell r="M70">
            <v>23105</v>
          </cell>
          <cell r="N70">
            <v>55235</v>
          </cell>
          <cell r="O70">
            <v>1201426</v>
          </cell>
          <cell r="P70">
            <v>1216854.1200000001</v>
          </cell>
          <cell r="Q70"/>
          <cell r="R70">
            <v>1138905.1200000001</v>
          </cell>
          <cell r="S70"/>
          <cell r="T70"/>
          <cell r="U70"/>
          <cell r="V70">
            <v>1020366.1200000001</v>
          </cell>
          <cell r="W70">
            <v>92545</v>
          </cell>
          <cell r="X70">
            <v>14205</v>
          </cell>
          <cell r="Y70"/>
          <cell r="Z70"/>
          <cell r="AA70"/>
          <cell r="AB70">
            <v>0</v>
          </cell>
          <cell r="AO70"/>
          <cell r="AP70"/>
        </row>
        <row r="71">
          <cell r="D71"/>
          <cell r="E71"/>
          <cell r="F71" t="str">
            <v>GROSS</v>
          </cell>
          <cell r="G71" t="str">
            <v xml:space="preserve"> GROSS</v>
          </cell>
          <cell r="H71"/>
          <cell r="I71"/>
          <cell r="J71"/>
          <cell r="K71"/>
          <cell r="L71"/>
          <cell r="M71"/>
          <cell r="N71"/>
          <cell r="O71"/>
          <cell r="P71"/>
          <cell r="Q71"/>
          <cell r="R71"/>
          <cell r="S71"/>
          <cell r="T71"/>
          <cell r="U71"/>
          <cell r="V71"/>
          <cell r="W71"/>
          <cell r="X71"/>
          <cell r="Y71"/>
          <cell r="Z71"/>
          <cell r="AA71"/>
          <cell r="AB71"/>
          <cell r="AO71"/>
          <cell r="AP71">
            <v>0</v>
          </cell>
        </row>
        <row r="72">
          <cell r="D72"/>
          <cell r="E72"/>
          <cell r="F72" t="str">
            <v>GROSS</v>
          </cell>
          <cell r="G72" t="str">
            <v xml:space="preserve"> GROSS</v>
          </cell>
          <cell r="H72" t="str">
            <v>STRATEGIC OBJECTIVE 2: MAKE THE VISION OF A PLACE YOU CALL HOME A REALITY</v>
          </cell>
          <cell r="I72"/>
          <cell r="J72"/>
          <cell r="K72"/>
          <cell r="L72"/>
          <cell r="M72"/>
          <cell r="N72"/>
          <cell r="O72"/>
          <cell r="P72"/>
          <cell r="Q72"/>
          <cell r="R72"/>
          <cell r="S72"/>
          <cell r="T72"/>
          <cell r="U72"/>
          <cell r="V72"/>
          <cell r="W72"/>
          <cell r="X72"/>
          <cell r="Y72"/>
          <cell r="Z72"/>
          <cell r="AA72"/>
          <cell r="AB72"/>
          <cell r="AP72">
            <v>0</v>
          </cell>
        </row>
        <row r="73">
          <cell r="D73" t="str">
            <v>X085A184</v>
          </cell>
          <cell r="E73" t="str">
            <v>X085A184-PREVENTING HOMELESSNESS DEL PROG VOTED</v>
          </cell>
          <cell r="F73" t="str">
            <v>GROSS</v>
          </cell>
          <cell r="G73" t="str">
            <v>X085A184 GROSS</v>
          </cell>
          <cell r="H73" t="str">
            <v xml:space="preserve">PREVENTING HOMELESSNESS </v>
          </cell>
          <cell r="I73">
            <v>57000</v>
          </cell>
          <cell r="J73" t="e">
            <v>#REF!</v>
          </cell>
          <cell r="K73">
            <v>46000</v>
          </cell>
          <cell r="L73">
            <v>51800</v>
          </cell>
          <cell r="M73"/>
          <cell r="N73">
            <v>8987</v>
          </cell>
          <cell r="O73">
            <v>60787</v>
          </cell>
          <cell r="P73">
            <v>63787</v>
          </cell>
          <cell r="Q73">
            <v>60787</v>
          </cell>
          <cell r="R73">
            <v>55000</v>
          </cell>
          <cell r="S73"/>
          <cell r="T73"/>
          <cell r="U73"/>
          <cell r="V73">
            <v>28800</v>
          </cell>
          <cell r="W73">
            <v>-5800</v>
          </cell>
          <cell r="X73">
            <v>-14787</v>
          </cell>
          <cell r="Y73" t="str">
            <v>n</v>
          </cell>
          <cell r="Z73" t="str">
            <v>n</v>
          </cell>
          <cell r="AA73"/>
          <cell r="AB73" t="str">
            <v>WB for 18/19 should have increased by £14m. This would make the underspend in 18/19 £45m we had planned to re-profile all of this to meet 92m pressure. Additional £10m pressure is due to slippage since supps</v>
          </cell>
          <cell r="AD73" t="str">
            <v>£27.8m Homelessness Reduction Act new burdens costs for Yr 2. £1m for HAST advisers fixed term employment contracts.</v>
          </cell>
          <cell r="AE73" t="str">
            <v>Med - Low</v>
          </cell>
          <cell r="AF73" t="str">
            <v>£27.8m Homelessness Reduction Act new burdens costs for Yr 2. £1m for HAST advisers.</v>
          </cell>
          <cell r="AG73" t="str">
            <v>Unallocated funding is for Access to the PRS (upto £15 million) fund announced at AB17, £18 million for Housing First pilots and other Homelessness Prevention projects. </v>
          </cell>
          <cell r="AH73" t="str">
            <v xml:space="preserve">This funding supports announced programmes, or long standing pieces of work undertaken by stakeholders such as Crisis or Shelter - so there are likely to be reputational impacts if funding is cut. </v>
          </cell>
          <cell r="AI73" t="str">
            <v xml:space="preserve">We are looking to identify savings in projects already to help manage the overall pressure in this Division. </v>
          </cell>
          <cell r="AJ73" t="str">
            <v xml:space="preserve">Decision on 19-20 allocations are planned for Jan and Feb - so that we can inform stakeholders and give a full year to deliver the projects. </v>
          </cell>
          <cell r="AO73"/>
          <cell r="AP73">
            <v>60787</v>
          </cell>
        </row>
        <row r="74">
          <cell r="D74" t="str">
            <v>X085A667</v>
          </cell>
          <cell r="E74" t="str">
            <v>X085A667-FLEXIBLE HOMELESSNESS SUPPORT GRANT (FHSG) DEL PROG</v>
          </cell>
          <cell r="F74" t="str">
            <v>GROSS</v>
          </cell>
          <cell r="G74" t="str">
            <v>X085A667 GROSS</v>
          </cell>
          <cell r="H74" t="str">
            <v>FLEXIBLE HOMELESSNESS SUPPORT GRANT (FHSG)</v>
          </cell>
          <cell r="I74">
            <v>215100</v>
          </cell>
          <cell r="J74" t="e">
            <v>#REF!</v>
          </cell>
          <cell r="K74">
            <v>215000</v>
          </cell>
          <cell r="L74">
            <v>207100</v>
          </cell>
          <cell r="M74"/>
          <cell r="N74">
            <v>7900</v>
          </cell>
          <cell r="O74">
            <v>215000</v>
          </cell>
          <cell r="P74">
            <v>215000</v>
          </cell>
          <cell r="Q74">
            <v>215000</v>
          </cell>
          <cell r="R74">
            <v>215000</v>
          </cell>
          <cell r="S74"/>
          <cell r="T74"/>
          <cell r="U74"/>
          <cell r="V74">
            <v>207100</v>
          </cell>
          <cell r="W74">
            <v>7900</v>
          </cell>
          <cell r="X74">
            <v>0</v>
          </cell>
          <cell r="Y74" t="str">
            <v>n</v>
          </cell>
          <cell r="Z74" t="str">
            <v>n</v>
          </cell>
          <cell r="AA74"/>
          <cell r="AB74" t="str">
            <v>£7.9m can be used to meet pressures in Homelessness</v>
          </cell>
          <cell r="AD74" t="str">
            <v>Allocated on a formula basis. Allocations for 2019-20 were published March 2018</v>
          </cell>
          <cell r="AE74" t="str">
            <v>Low</v>
          </cell>
          <cell r="AF74" t="str">
            <v>Allocated on a formula basis. Allocations for 2019-20 were published March 2018</v>
          </cell>
          <cell r="AG74" t="str">
            <v>Unallocated funding was topsliced for London Collab project which is delayed.</v>
          </cell>
          <cell r="AH74" t="str">
            <v xml:space="preserve">If funding is not spent on Homelessness  (where we have a big pressure), then we would re-distribute these funds to Las via a formula. </v>
          </cell>
          <cell r="AI74" t="str">
            <v xml:space="preserve">We must spend the £215m of FHSG on demonstrable Homelessness activity - if not allocated directly thorugh the formula. </v>
          </cell>
          <cell r="AJ74" t="str">
            <v xml:space="preserve">The £7.9m will likely be used to meet wider pressures. So decisions on allocation will be taken early in 19-20. </v>
          </cell>
          <cell r="AO74"/>
          <cell r="AP74">
            <v>215000</v>
          </cell>
        </row>
        <row r="75">
          <cell r="D75"/>
          <cell r="E75"/>
          <cell r="F75" t="str">
            <v>GROSS</v>
          </cell>
          <cell r="G75" t="str">
            <v xml:space="preserve"> GROSS</v>
          </cell>
          <cell r="H75" t="str">
            <v>HOMELESSNESS</v>
          </cell>
          <cell r="I75">
            <v>272100</v>
          </cell>
          <cell r="J75" t="e">
            <v>#REF!</v>
          </cell>
          <cell r="K75">
            <v>261000</v>
          </cell>
          <cell r="L75">
            <v>258900</v>
          </cell>
          <cell r="M75">
            <v>0</v>
          </cell>
          <cell r="N75">
            <v>16887</v>
          </cell>
          <cell r="O75">
            <v>275787</v>
          </cell>
          <cell r="P75">
            <v>278787</v>
          </cell>
          <cell r="Q75"/>
          <cell r="R75">
            <v>270000</v>
          </cell>
          <cell r="S75"/>
          <cell r="T75"/>
          <cell r="U75"/>
          <cell r="V75">
            <v>235900</v>
          </cell>
          <cell r="W75">
            <v>2100</v>
          </cell>
          <cell r="X75">
            <v>-14787</v>
          </cell>
          <cell r="Y75"/>
          <cell r="Z75"/>
          <cell r="AA75"/>
          <cell r="AB75"/>
          <cell r="AO75"/>
          <cell r="AP75"/>
        </row>
        <row r="76">
          <cell r="D76" t="str">
            <v>X085A783</v>
          </cell>
          <cell r="E76" t="str">
            <v>X085A783-ROUGH SLEEPING INITIATIVE DEL PROG VOTED</v>
          </cell>
          <cell r="F76" t="str">
            <v>GROSS</v>
          </cell>
          <cell r="G76" t="str">
            <v>X085A783 GROSS</v>
          </cell>
          <cell r="H76" t="str">
            <v xml:space="preserve">ROUGH SLEEPING INITIATIVE </v>
          </cell>
          <cell r="I76">
            <v>0</v>
          </cell>
          <cell r="J76" t="e">
            <v>#REF!</v>
          </cell>
          <cell r="K76">
            <v>0</v>
          </cell>
          <cell r="L76">
            <v>34000</v>
          </cell>
          <cell r="M76"/>
          <cell r="N76">
            <v>58000</v>
          </cell>
          <cell r="O76">
            <v>92000</v>
          </cell>
          <cell r="P76">
            <v>101500</v>
          </cell>
          <cell r="Q76">
            <v>92000</v>
          </cell>
          <cell r="R76">
            <v>85001</v>
          </cell>
          <cell r="S76"/>
          <cell r="T76"/>
          <cell r="U76"/>
          <cell r="V76">
            <v>45000</v>
          </cell>
          <cell r="W76">
            <v>-34000</v>
          </cell>
          <cell r="X76">
            <v>-92000</v>
          </cell>
          <cell r="Y76" t="str">
            <v>n</v>
          </cell>
          <cell r="Z76" t="str">
            <v>n</v>
          </cell>
          <cell r="AA76"/>
          <cell r="AB76"/>
          <cell r="AD76" t="str">
            <v>Funding allocated for councils to help rough sleepers £34 million with a fyrther £11 million announced as earmarked for Rough Sleepers</v>
          </cell>
          <cell r="AE76" t="str">
            <v>Med</v>
          </cell>
          <cell r="AF76" t="str">
            <v>Funding allocated for councils to help rough sleepers £34 million with a fyrther £11 million announced as earmarked for Rough Sleepers</v>
          </cell>
          <cell r="AG76" t="str">
            <v>Planned funding is for the Rapid Re-Housing pathway (£40 million) whihc requires unblocking for announcement asap. Other elements of the Rough Sleeping Strategy announced in 2018. </v>
          </cell>
          <cell r="AH76" t="str">
            <v>Significant reputational impacts</v>
          </cell>
          <cell r="AI76" t="str">
            <v>In theory we could choose to spend less in this area. There is no political will in MHCLG or No.10 to do so and the commitment was announced less than 12 months ago. There was significant media coverage of the fact that this wasn't new money in the first place. There is likely to be natural slippage and optimisim in the planned expenditure. Therefore the likely scenario has built in some natural slippage.</v>
          </cell>
          <cell r="AJ76" t="str">
            <v xml:space="preserve">We could delay decisions, however this would inevitably result in a reduced impact on the count in November 2019 and likely lead to slippage of spend in 20-21. </v>
          </cell>
          <cell r="AO76"/>
          <cell r="AP76">
            <v>92000</v>
          </cell>
        </row>
        <row r="77">
          <cell r="D77"/>
          <cell r="E77"/>
          <cell r="F77" t="str">
            <v>GROSS</v>
          </cell>
          <cell r="G77" t="str">
            <v xml:space="preserve"> GROSS</v>
          </cell>
          <cell r="H77" t="str">
            <v>ROUGH SLEEPING</v>
          </cell>
          <cell r="I77">
            <v>0</v>
          </cell>
          <cell r="J77" t="e">
            <v>#REF!</v>
          </cell>
          <cell r="K77">
            <v>0</v>
          </cell>
          <cell r="L77">
            <v>34000</v>
          </cell>
          <cell r="M77">
            <v>0</v>
          </cell>
          <cell r="N77">
            <v>58000</v>
          </cell>
          <cell r="O77">
            <v>92000</v>
          </cell>
          <cell r="P77">
            <v>101500</v>
          </cell>
          <cell r="Q77"/>
          <cell r="R77">
            <v>85001</v>
          </cell>
          <cell r="S77"/>
          <cell r="T77"/>
          <cell r="U77"/>
          <cell r="V77">
            <v>45000</v>
          </cell>
          <cell r="W77">
            <v>-34000</v>
          </cell>
          <cell r="X77">
            <v>-92000</v>
          </cell>
          <cell r="Y77"/>
          <cell r="Z77"/>
          <cell r="AA77"/>
          <cell r="AB77"/>
          <cell r="AO77"/>
          <cell r="AP77"/>
        </row>
        <row r="78">
          <cell r="D78" t="str">
            <v>X085A186</v>
          </cell>
          <cell r="E78" t="str">
            <v>X085A186-NAT. BODY FOR HOME IMPROVEMENT AGENCIES (FOUNDATION</v>
          </cell>
          <cell r="F78" t="str">
            <v>GROSS</v>
          </cell>
          <cell r="G78" t="str">
            <v>X085A186 GROSS</v>
          </cell>
          <cell r="H78" t="str">
            <v>NAT. BODY FOR HOME IMPROVEMENT AGENCIES (FOUNDATION</v>
          </cell>
          <cell r="I78">
            <v>1080</v>
          </cell>
          <cell r="J78" t="e">
            <v>#REF!</v>
          </cell>
          <cell r="K78">
            <v>1080</v>
          </cell>
          <cell r="L78">
            <v>1080</v>
          </cell>
          <cell r="M78"/>
          <cell r="N78">
            <v>0</v>
          </cell>
          <cell r="O78">
            <v>1080</v>
          </cell>
          <cell r="P78">
            <v>1080</v>
          </cell>
          <cell r="Q78">
            <v>1080</v>
          </cell>
          <cell r="R78">
            <v>1081</v>
          </cell>
          <cell r="S78"/>
          <cell r="T78"/>
          <cell r="U78"/>
          <cell r="V78">
            <v>1080</v>
          </cell>
          <cell r="W78">
            <v>0</v>
          </cell>
          <cell r="X78">
            <v>0</v>
          </cell>
          <cell r="Y78" t="str">
            <v>n</v>
          </cell>
          <cell r="Z78" t="str">
            <v>n</v>
          </cell>
          <cell r="AA78"/>
          <cell r="AB78" t="str">
            <v>Contractual commitment</v>
          </cell>
          <cell r="AO78"/>
          <cell r="AP78">
            <v>1080</v>
          </cell>
        </row>
        <row r="79">
          <cell r="D79"/>
          <cell r="E79"/>
          <cell r="F79" t="str">
            <v>GROSS</v>
          </cell>
          <cell r="G79" t="str">
            <v xml:space="preserve"> GROSS</v>
          </cell>
          <cell r="H79" t="str">
            <v>SUPPORTED HOUSING</v>
          </cell>
          <cell r="I79">
            <v>1080</v>
          </cell>
          <cell r="J79" t="e">
            <v>#REF!</v>
          </cell>
          <cell r="K79">
            <v>1080</v>
          </cell>
          <cell r="L79">
            <v>1080</v>
          </cell>
          <cell r="M79">
            <v>0</v>
          </cell>
          <cell r="N79">
            <v>0</v>
          </cell>
          <cell r="O79">
            <v>1080</v>
          </cell>
          <cell r="P79">
            <v>1080</v>
          </cell>
          <cell r="Q79"/>
          <cell r="R79">
            <v>1081</v>
          </cell>
          <cell r="S79"/>
          <cell r="T79"/>
          <cell r="U79"/>
          <cell r="V79">
            <v>1080</v>
          </cell>
          <cell r="W79">
            <v>0</v>
          </cell>
          <cell r="X79">
            <v>0</v>
          </cell>
          <cell r="Y79"/>
          <cell r="Z79"/>
          <cell r="AA79"/>
          <cell r="AB79"/>
          <cell r="AO79"/>
          <cell r="AP79"/>
        </row>
        <row r="80">
          <cell r="D80"/>
          <cell r="E80"/>
          <cell r="F80" t="str">
            <v>GROSS</v>
          </cell>
          <cell r="G80" t="str">
            <v xml:space="preserve"> GROSS</v>
          </cell>
          <cell r="H80" t="str">
            <v>PORTFOLIO 2.A: HELPING VULNERABLE PEOPLE Total</v>
          </cell>
          <cell r="I80">
            <v>273180</v>
          </cell>
          <cell r="J80" t="e">
            <v>#REF!</v>
          </cell>
          <cell r="K80">
            <v>262080</v>
          </cell>
          <cell r="L80">
            <v>293980</v>
          </cell>
          <cell r="M80">
            <v>0</v>
          </cell>
          <cell r="N80">
            <v>74887</v>
          </cell>
          <cell r="O80">
            <v>368867</v>
          </cell>
          <cell r="P80">
            <v>381367</v>
          </cell>
          <cell r="Q80">
            <v>0</v>
          </cell>
          <cell r="R80">
            <v>356082</v>
          </cell>
          <cell r="S80"/>
          <cell r="T80"/>
          <cell r="U80"/>
          <cell r="V80">
            <v>281980</v>
          </cell>
          <cell r="W80">
            <v>-31900</v>
          </cell>
          <cell r="X80">
            <v>-106787</v>
          </cell>
          <cell r="Y80"/>
          <cell r="Z80"/>
          <cell r="AA80"/>
          <cell r="AB80">
            <v>0</v>
          </cell>
          <cell r="AO80"/>
          <cell r="AP80"/>
        </row>
        <row r="81">
          <cell r="D81" t="str">
            <v>X085A538</v>
          </cell>
          <cell r="E81" t="str">
            <v>X085A538-PRS NEW BURDENS DEL PROG VOTED</v>
          </cell>
          <cell r="F81" t="str">
            <v>GROSS</v>
          </cell>
          <cell r="G81" t="str">
            <v>X085A538 GROSS</v>
          </cell>
          <cell r="H81" t="str">
            <v xml:space="preserve">PRS NEW BURDENS </v>
          </cell>
          <cell r="I81">
            <v>409</v>
          </cell>
          <cell r="J81" t="e">
            <v>#REF!</v>
          </cell>
          <cell r="K81">
            <v>409</v>
          </cell>
          <cell r="L81">
            <v>418</v>
          </cell>
          <cell r="M81"/>
          <cell r="N81">
            <v>0</v>
          </cell>
          <cell r="O81">
            <v>418</v>
          </cell>
          <cell r="P81">
            <v>409</v>
          </cell>
          <cell r="Q81">
            <v>409</v>
          </cell>
          <cell r="R81">
            <v>410</v>
          </cell>
          <cell r="S81"/>
          <cell r="T81"/>
          <cell r="U81"/>
          <cell r="V81">
            <v>409</v>
          </cell>
          <cell r="W81">
            <v>-9</v>
          </cell>
          <cell r="X81">
            <v>-9</v>
          </cell>
          <cell r="Y81" t="str">
            <v>n</v>
          </cell>
          <cell r="Z81" t="str">
            <v>n</v>
          </cell>
          <cell r="AA81"/>
          <cell r="AB81"/>
          <cell r="AO81">
            <v>9</v>
          </cell>
          <cell r="AP81">
            <v>418</v>
          </cell>
        </row>
        <row r="82">
          <cell r="D82" t="str">
            <v>X085A716</v>
          </cell>
          <cell r="E82" t="str">
            <v>X085A716-LEASEHOLD REFORM DEL PROG VOTED</v>
          </cell>
          <cell r="F82" t="str">
            <v>GROSS</v>
          </cell>
          <cell r="G82" t="str">
            <v>X085A716 GROSS</v>
          </cell>
          <cell r="H82" t="str">
            <v xml:space="preserve">LEASEHOLD REFORM </v>
          </cell>
          <cell r="I82">
            <v>2700</v>
          </cell>
          <cell r="J82" t="e">
            <v>#REF!</v>
          </cell>
          <cell r="K82">
            <v>0</v>
          </cell>
          <cell r="L82">
            <v>819.5</v>
          </cell>
          <cell r="M82"/>
          <cell r="N82">
            <v>0</v>
          </cell>
          <cell r="O82">
            <v>819.5</v>
          </cell>
          <cell r="P82">
            <v>820</v>
          </cell>
          <cell r="Q82">
            <v>820</v>
          </cell>
          <cell r="R82">
            <v>820</v>
          </cell>
          <cell r="S82"/>
          <cell r="T82"/>
          <cell r="U82"/>
          <cell r="V82">
            <v>820</v>
          </cell>
          <cell r="W82">
            <v>-819.5</v>
          </cell>
          <cell r="X82">
            <v>-819.5</v>
          </cell>
          <cell r="Y82" t="str">
            <v>n</v>
          </cell>
          <cell r="Z82" t="str">
            <v>n</v>
          </cell>
          <cell r="AA82"/>
          <cell r="AB82"/>
          <cell r="AD82" t="str">
            <v>Contract with the Law Commission until 19/20, to deliver a series of legislative leasehold reforms</v>
          </cell>
          <cell r="AF82" t="str">
            <v>Contract with the Law Commission until 19/20, to deliver a series of legislative leasehold reforms</v>
          </cell>
          <cell r="AO82"/>
          <cell r="AP82">
            <v>820</v>
          </cell>
        </row>
        <row r="83">
          <cell r="D83" t="str">
            <v>X085A781</v>
          </cell>
          <cell r="E83" t="str">
            <v>X085A781-SUPPORT FOR PRS ACCESS DEL PROG VOTED</v>
          </cell>
          <cell r="F83" t="str">
            <v>GROSS</v>
          </cell>
          <cell r="G83" t="str">
            <v>X085A781 GROSS</v>
          </cell>
          <cell r="H83" t="str">
            <v xml:space="preserve">SUPPORT FOR PRS ACCESS </v>
          </cell>
          <cell r="I83">
            <v>10000</v>
          </cell>
          <cell r="J83" t="e">
            <v>#REF!</v>
          </cell>
          <cell r="K83">
            <v>0</v>
          </cell>
          <cell r="L83">
            <v>0</v>
          </cell>
          <cell r="M83"/>
          <cell r="N83">
            <v>0</v>
          </cell>
          <cell r="O83">
            <v>0</v>
          </cell>
          <cell r="P83"/>
          <cell r="Q83"/>
          <cell r="R83"/>
          <cell r="S83"/>
          <cell r="T83"/>
          <cell r="U83"/>
          <cell r="V83"/>
          <cell r="W83">
            <v>0</v>
          </cell>
          <cell r="X83">
            <v>0</v>
          </cell>
          <cell r="Y83" t="str">
            <v>n</v>
          </cell>
          <cell r="Z83" t="str">
            <v>n</v>
          </cell>
          <cell r="AA83"/>
          <cell r="AB83" t="str">
            <v>Within Homelessness budgets</v>
          </cell>
          <cell r="AO83"/>
          <cell r="AP83">
            <v>0</v>
          </cell>
        </row>
        <row r="84">
          <cell r="D84"/>
          <cell r="E84"/>
          <cell r="F84" t="str">
            <v>GROSS</v>
          </cell>
          <cell r="G84" t="str">
            <v xml:space="preserve"> GROSS</v>
          </cell>
          <cell r="H84" t="str">
            <v>LEASEHOLD REFORM</v>
          </cell>
          <cell r="I84">
            <v>13109</v>
          </cell>
          <cell r="J84" t="e">
            <v>#REF!</v>
          </cell>
          <cell r="K84">
            <v>409</v>
          </cell>
          <cell r="L84">
            <v>1237.5</v>
          </cell>
          <cell r="M84">
            <v>0</v>
          </cell>
          <cell r="N84">
            <v>0</v>
          </cell>
          <cell r="O84">
            <v>1237.5</v>
          </cell>
          <cell r="P84">
            <v>1229</v>
          </cell>
          <cell r="Q84"/>
          <cell r="R84">
            <v>1230</v>
          </cell>
          <cell r="S84"/>
          <cell r="T84"/>
          <cell r="U84"/>
          <cell r="V84">
            <v>1229</v>
          </cell>
          <cell r="W84">
            <v>-828.5</v>
          </cell>
          <cell r="X84">
            <v>-828.5</v>
          </cell>
          <cell r="Y84"/>
          <cell r="Z84"/>
          <cell r="AA84"/>
          <cell r="AB84"/>
          <cell r="AE84" t="str">
            <v>Low</v>
          </cell>
          <cell r="AJ84" t="str">
            <v>Contract runs out in 20/21</v>
          </cell>
          <cell r="AO84"/>
          <cell r="AP84"/>
        </row>
        <row r="85">
          <cell r="D85" t="str">
            <v>X085A295</v>
          </cell>
          <cell r="E85" t="str">
            <v>X085A295-RENT OFFICER SERVICES AND PENSIONS LIABILITIES DEL</v>
          </cell>
          <cell r="F85" t="str">
            <v>GROSS</v>
          </cell>
          <cell r="G85" t="str">
            <v>X085A295 GROSS</v>
          </cell>
          <cell r="H85" t="str">
            <v>RENT OFFICER SERVICES AND PENSIONS LIABILITIES</v>
          </cell>
          <cell r="I85">
            <v>2135</v>
          </cell>
          <cell r="J85" t="e">
            <v>#REF!</v>
          </cell>
          <cell r="K85">
            <v>2035</v>
          </cell>
          <cell r="L85">
            <v>2035</v>
          </cell>
          <cell r="M85"/>
          <cell r="N85">
            <v>0</v>
          </cell>
          <cell r="O85">
            <v>2035</v>
          </cell>
          <cell r="P85">
            <v>2035</v>
          </cell>
          <cell r="Q85">
            <v>2035</v>
          </cell>
          <cell r="R85">
            <v>2035</v>
          </cell>
          <cell r="S85"/>
          <cell r="T85"/>
          <cell r="U85"/>
          <cell r="V85">
            <v>1700</v>
          </cell>
          <cell r="W85">
            <v>0</v>
          </cell>
          <cell r="X85">
            <v>0</v>
          </cell>
          <cell r="Y85" t="str">
            <v>n</v>
          </cell>
          <cell r="Z85" t="str">
            <v>n</v>
          </cell>
          <cell r="AA85"/>
          <cell r="AB85"/>
          <cell r="AE85" t="str">
            <v>Low</v>
          </cell>
          <cell r="AG85" t="str">
            <v>This is for statutory fair rent services which are provided by the VOA. MOU is under review but we will be required to meet the costs of the services required.</v>
          </cell>
          <cell r="AH85" t="str">
            <v>Likely  significant reputational damage within government and involvement of very senior officials across MHCLG, VOA, HMRC and HMT. Possible legal recourse</v>
          </cell>
          <cell r="AI85" t="str">
            <v>No short term choice. It would require a policy choice and possible legislation change to stop checking of fair rents.</v>
          </cell>
          <cell r="AJ85" t="str">
            <v>ASAP, the majority of costs are staff costs so it would require  time tpo reduce the costs.</v>
          </cell>
          <cell r="AO85"/>
          <cell r="AP85">
            <v>2035</v>
          </cell>
        </row>
        <row r="86">
          <cell r="D86" t="str">
            <v>X085A306</v>
          </cell>
          <cell r="E86" t="str">
            <v>X085A306-TENANT EMPOWERMENT DEL PROG VOTED</v>
          </cell>
          <cell r="F86" t="str">
            <v>GROSS</v>
          </cell>
          <cell r="G86" t="str">
            <v>X085A306 GROSS</v>
          </cell>
          <cell r="H86" t="str">
            <v xml:space="preserve">TENANT EMPOWERMENT </v>
          </cell>
          <cell r="I86">
            <v>0</v>
          </cell>
          <cell r="J86" t="e">
            <v>#REF!</v>
          </cell>
          <cell r="K86"/>
          <cell r="L86">
            <v>300</v>
          </cell>
          <cell r="M86"/>
          <cell r="N86">
            <v>450</v>
          </cell>
          <cell r="O86">
            <v>750</v>
          </cell>
          <cell r="P86">
            <v>750</v>
          </cell>
          <cell r="Q86">
            <v>750</v>
          </cell>
          <cell r="R86">
            <v>500</v>
          </cell>
          <cell r="S86"/>
          <cell r="T86"/>
          <cell r="U86"/>
          <cell r="V86"/>
          <cell r="W86">
            <v>-300</v>
          </cell>
          <cell r="X86">
            <v>-750</v>
          </cell>
          <cell r="Y86" t="str">
            <v>n</v>
          </cell>
          <cell r="Z86" t="str">
            <v>n</v>
          </cell>
          <cell r="AA86"/>
          <cell r="AB86"/>
          <cell r="AO86"/>
          <cell r="AP86">
            <v>750</v>
          </cell>
        </row>
        <row r="87">
          <cell r="D87" t="str">
            <v>X085A635</v>
          </cell>
          <cell r="E87" t="str">
            <v>X085A635-SMOKE &amp; CO ALARMS DEL PROG VOTED</v>
          </cell>
          <cell r="F87" t="str">
            <v>GROSS</v>
          </cell>
          <cell r="G87" t="str">
            <v>X085A635 GROSS</v>
          </cell>
          <cell r="H87" t="str">
            <v xml:space="preserve">SMOKE &amp; CO ALARMS </v>
          </cell>
          <cell r="I87">
            <v>70</v>
          </cell>
          <cell r="J87" t="e">
            <v>#REF!</v>
          </cell>
          <cell r="K87">
            <v>70</v>
          </cell>
          <cell r="L87">
            <v>70</v>
          </cell>
          <cell r="M87"/>
          <cell r="N87">
            <v>0</v>
          </cell>
          <cell r="O87">
            <v>70</v>
          </cell>
          <cell r="P87">
            <v>70</v>
          </cell>
          <cell r="Q87">
            <v>70</v>
          </cell>
          <cell r="R87">
            <v>70</v>
          </cell>
          <cell r="S87"/>
          <cell r="T87"/>
          <cell r="U87"/>
          <cell r="V87">
            <v>0</v>
          </cell>
          <cell r="W87">
            <v>0</v>
          </cell>
          <cell r="X87">
            <v>0</v>
          </cell>
          <cell r="Y87" t="str">
            <v>n</v>
          </cell>
          <cell r="Z87" t="str">
            <v>n</v>
          </cell>
          <cell r="AA87"/>
          <cell r="AB87"/>
          <cell r="AO87"/>
          <cell r="AP87">
            <v>70</v>
          </cell>
        </row>
        <row r="88">
          <cell r="D88" t="str">
            <v>X085A645</v>
          </cell>
          <cell r="E88" t="str">
            <v>X085A645-ROGUE LANDLORDS DEL PROG VOTED</v>
          </cell>
          <cell r="F88" t="str">
            <v>GROSS</v>
          </cell>
          <cell r="G88" t="str">
            <v>X085A645 GROSS</v>
          </cell>
          <cell r="H88" t="str">
            <v xml:space="preserve">ROGUE LANDLORDS </v>
          </cell>
          <cell r="I88">
            <v>8149</v>
          </cell>
          <cell r="J88" t="e">
            <v>#REF!</v>
          </cell>
          <cell r="K88"/>
          <cell r="L88"/>
          <cell r="M88"/>
          <cell r="N88"/>
          <cell r="O88">
            <v>0</v>
          </cell>
          <cell r="P88"/>
          <cell r="Q88"/>
          <cell r="R88"/>
          <cell r="S88"/>
          <cell r="T88"/>
          <cell r="U88"/>
          <cell r="V88">
            <v>1000</v>
          </cell>
          <cell r="W88">
            <v>0</v>
          </cell>
          <cell r="X88">
            <v>0</v>
          </cell>
          <cell r="Y88" t="str">
            <v>n</v>
          </cell>
          <cell r="Z88" t="str">
            <v>n</v>
          </cell>
          <cell r="AA88"/>
          <cell r="AB88"/>
          <cell r="AE88" t="str">
            <v>Medium</v>
          </cell>
          <cell r="AG88" t="str">
            <v>Funding for enforcement of Rogue Landlord measures  -demand led paid to HMCTS</v>
          </cell>
          <cell r="AH88" t="str">
            <v xml:space="preserve">We would not be able to prosecute people and meet statutory duties to enforce legislation. </v>
          </cell>
          <cell r="AI88" t="str">
            <v>Yes - depending on the volume of cases which come thorugh the courts</v>
          </cell>
          <cell r="AJ88" t="str">
            <v>2019-20 - if costs became due we nwould need to find them form alternative sources</v>
          </cell>
          <cell r="AK88" t="str">
            <v>Yes</v>
          </cell>
          <cell r="AL88">
            <v>3157</v>
          </cell>
          <cell r="AM88">
            <v>0</v>
          </cell>
          <cell r="AO88"/>
          <cell r="AP88">
            <v>0</v>
          </cell>
        </row>
        <row r="89">
          <cell r="D89" t="str">
            <v>X085A763</v>
          </cell>
          <cell r="E89" t="str">
            <v>X085A763-ESTATE AGENTS REGULATION DEL PROG VOTED</v>
          </cell>
          <cell r="F89" t="str">
            <v>GROSS</v>
          </cell>
          <cell r="G89" t="str">
            <v>X085A763 GROSS</v>
          </cell>
          <cell r="H89" t="str">
            <v xml:space="preserve">ESTATE AGENTS REGULATION </v>
          </cell>
          <cell r="I89">
            <v>269</v>
          </cell>
          <cell r="J89" t="e">
            <v>#REF!</v>
          </cell>
          <cell r="K89">
            <v>269</v>
          </cell>
          <cell r="L89"/>
          <cell r="M89">
            <v>355</v>
          </cell>
          <cell r="N89">
            <v>0</v>
          </cell>
          <cell r="O89">
            <v>355</v>
          </cell>
          <cell r="P89">
            <v>355</v>
          </cell>
          <cell r="Q89">
            <v>355</v>
          </cell>
          <cell r="R89">
            <v>355</v>
          </cell>
          <cell r="S89"/>
          <cell r="T89"/>
          <cell r="U89"/>
          <cell r="V89">
            <v>200</v>
          </cell>
          <cell r="W89">
            <v>269</v>
          </cell>
          <cell r="X89">
            <v>-86</v>
          </cell>
          <cell r="Y89" t="str">
            <v>n</v>
          </cell>
          <cell r="Z89" t="str">
            <v>n</v>
          </cell>
          <cell r="AA89"/>
          <cell r="AB89"/>
          <cell r="AE89" t="str">
            <v>Medium</v>
          </cell>
          <cell r="AG89" t="str">
            <v>Letting agency transparency and redress requirements </v>
          </cell>
          <cell r="AO89"/>
          <cell r="AP89">
            <v>355</v>
          </cell>
        </row>
        <row r="90">
          <cell r="D90" t="str">
            <v>X085A790</v>
          </cell>
          <cell r="E90" t="str">
            <v>X085A790-PRS TRIBUNAL COSTS DEL PROG VOTED</v>
          </cell>
          <cell r="F90" t="str">
            <v>GROSS</v>
          </cell>
          <cell r="G90" t="str">
            <v>X085A790 GROSS</v>
          </cell>
          <cell r="H90" t="str">
            <v xml:space="preserve">PRS TRIBUNAL COSTS </v>
          </cell>
          <cell r="I90">
            <v>0</v>
          </cell>
          <cell r="J90" t="e">
            <v>#REF!</v>
          </cell>
          <cell r="K90"/>
          <cell r="L90">
            <v>0</v>
          </cell>
          <cell r="M90">
            <v>3157</v>
          </cell>
          <cell r="N90">
            <v>0</v>
          </cell>
          <cell r="O90">
            <v>3157</v>
          </cell>
          <cell r="P90">
            <v>3157</v>
          </cell>
          <cell r="Q90">
            <v>2000</v>
          </cell>
          <cell r="R90">
            <v>1500</v>
          </cell>
          <cell r="S90"/>
          <cell r="T90"/>
          <cell r="U90"/>
          <cell r="V90"/>
          <cell r="W90">
            <v>0</v>
          </cell>
          <cell r="X90">
            <v>-3157</v>
          </cell>
          <cell r="Y90" t="str">
            <v>n</v>
          </cell>
          <cell r="Z90" t="str">
            <v>n</v>
          </cell>
          <cell r="AA90"/>
          <cell r="AB90"/>
          <cell r="AO90"/>
          <cell r="AP90">
            <v>2000</v>
          </cell>
        </row>
        <row r="91">
          <cell r="D91" t="str">
            <v>X085A791</v>
          </cell>
          <cell r="E91" t="str">
            <v>X085A791-PRS RESEARCH &amp; REVIEWS DEL PROG VOTED</v>
          </cell>
          <cell r="F91" t="str">
            <v>GROSS</v>
          </cell>
          <cell r="G91" t="str">
            <v>X085A791 GROSS</v>
          </cell>
          <cell r="H91" t="str">
            <v xml:space="preserve">PRS RESEARCH &amp; REVIEWS </v>
          </cell>
          <cell r="I91">
            <v>0</v>
          </cell>
          <cell r="J91" t="e">
            <v>#REF!</v>
          </cell>
          <cell r="K91">
            <v>0</v>
          </cell>
          <cell r="L91">
            <v>16</v>
          </cell>
          <cell r="M91"/>
          <cell r="N91">
            <v>80</v>
          </cell>
          <cell r="O91">
            <v>96</v>
          </cell>
          <cell r="P91"/>
          <cell r="Q91"/>
          <cell r="R91"/>
          <cell r="S91"/>
          <cell r="T91"/>
          <cell r="U91"/>
          <cell r="V91"/>
          <cell r="W91">
            <v>-16</v>
          </cell>
          <cell r="X91">
            <v>-96</v>
          </cell>
          <cell r="Y91" t="str">
            <v>n</v>
          </cell>
          <cell r="Z91" t="str">
            <v>n</v>
          </cell>
          <cell r="AA91"/>
          <cell r="AB91"/>
          <cell r="AO91">
            <v>16</v>
          </cell>
          <cell r="AP91">
            <v>16</v>
          </cell>
        </row>
        <row r="92">
          <cell r="D92" t="str">
            <v>(Total)</v>
          </cell>
          <cell r="E92"/>
          <cell r="F92" t="str">
            <v>GROSS</v>
          </cell>
          <cell r="G92" t="str">
            <v>(Total) GROSS</v>
          </cell>
          <cell r="H92" t="str">
            <v>REFORM OF PRIVATE RENTAL SECTOR</v>
          </cell>
          <cell r="I92">
            <v>10623</v>
          </cell>
          <cell r="J92" t="e">
            <v>#REF!</v>
          </cell>
          <cell r="K92">
            <v>2374</v>
          </cell>
          <cell r="L92">
            <v>2421</v>
          </cell>
          <cell r="M92">
            <v>3512</v>
          </cell>
          <cell r="N92">
            <v>530</v>
          </cell>
          <cell r="O92">
            <v>6463</v>
          </cell>
          <cell r="P92">
            <v>6367</v>
          </cell>
          <cell r="Q92"/>
          <cell r="R92">
            <v>4460</v>
          </cell>
          <cell r="S92"/>
          <cell r="T92"/>
          <cell r="U92"/>
          <cell r="V92">
            <v>2900</v>
          </cell>
          <cell r="W92">
            <v>-47</v>
          </cell>
          <cell r="X92">
            <v>-4089</v>
          </cell>
          <cell r="Y92"/>
          <cell r="Z92"/>
          <cell r="AA92"/>
          <cell r="AB92"/>
          <cell r="AO92"/>
          <cell r="AP92">
            <v>0</v>
          </cell>
        </row>
        <row r="93">
          <cell r="D93" t="str">
            <v>X085A666</v>
          </cell>
          <cell r="E93" t="str">
            <v>X085A666-DOMESTIC ABUSE DEL PROG VOTED</v>
          </cell>
          <cell r="F93" t="str">
            <v>GROSS</v>
          </cell>
          <cell r="G93" t="str">
            <v>X085A666 GROSS</v>
          </cell>
          <cell r="H93" t="str">
            <v xml:space="preserve">DOMESTIC ABUSE </v>
          </cell>
          <cell r="I93">
            <v>11000</v>
          </cell>
          <cell r="J93" t="e">
            <v>#REF!</v>
          </cell>
          <cell r="K93">
            <v>10000</v>
          </cell>
          <cell r="L93">
            <v>13109</v>
          </cell>
          <cell r="M93"/>
          <cell r="N93">
            <v>0</v>
          </cell>
          <cell r="O93">
            <v>13109</v>
          </cell>
          <cell r="P93">
            <v>13109</v>
          </cell>
          <cell r="Q93">
            <v>13109</v>
          </cell>
          <cell r="R93">
            <v>13110</v>
          </cell>
          <cell r="S93"/>
          <cell r="T93"/>
          <cell r="U93"/>
          <cell r="V93">
            <v>13109</v>
          </cell>
          <cell r="W93">
            <v>-3109</v>
          </cell>
          <cell r="X93">
            <v>-3109</v>
          </cell>
          <cell r="Y93" t="str">
            <v>n</v>
          </cell>
          <cell r="Z93" t="str">
            <v>n</v>
          </cell>
          <cell r="AA93"/>
          <cell r="AB93" t="str">
            <v>Agreed by SoS.</v>
          </cell>
          <cell r="AG93" t="str">
            <v>Grant funding which has already been agreed.</v>
          </cell>
          <cell r="AO93"/>
          <cell r="AP93">
            <v>13109</v>
          </cell>
        </row>
        <row r="94">
          <cell r="D94"/>
          <cell r="E94"/>
          <cell r="F94" t="str">
            <v>GROSS</v>
          </cell>
          <cell r="G94" t="str">
            <v xml:space="preserve"> GROSS</v>
          </cell>
          <cell r="H94" t="str">
            <v>SOCIAL HOUSING GREEN PAPER</v>
          </cell>
          <cell r="I94">
            <v>11000</v>
          </cell>
          <cell r="J94" t="e">
            <v>#REF!</v>
          </cell>
          <cell r="K94">
            <v>10000</v>
          </cell>
          <cell r="L94">
            <v>13109</v>
          </cell>
          <cell r="M94">
            <v>0</v>
          </cell>
          <cell r="N94">
            <v>0</v>
          </cell>
          <cell r="O94">
            <v>13109</v>
          </cell>
          <cell r="P94">
            <v>13109</v>
          </cell>
          <cell r="Q94"/>
          <cell r="R94">
            <v>13110</v>
          </cell>
          <cell r="S94"/>
          <cell r="T94"/>
          <cell r="U94"/>
          <cell r="V94">
            <v>13109</v>
          </cell>
          <cell r="W94">
            <v>-3109</v>
          </cell>
          <cell r="X94">
            <v>-3109</v>
          </cell>
          <cell r="Y94"/>
          <cell r="Z94"/>
          <cell r="AA94"/>
          <cell r="AB94"/>
          <cell r="AO94"/>
          <cell r="AP94"/>
        </row>
        <row r="95">
          <cell r="D95" t="str">
            <v>X085A681</v>
          </cell>
          <cell r="E95" t="str">
            <v>X085A681-RIGHT TO BUY PILOT DEL PROG VOTED</v>
          </cell>
          <cell r="F95" t="str">
            <v>GROSS</v>
          </cell>
          <cell r="G95" t="str">
            <v>X085A681 GROSS</v>
          </cell>
          <cell r="H95" t="str">
            <v xml:space="preserve">RIGHT TO BUY PILOT </v>
          </cell>
          <cell r="I95">
            <v>139485</v>
          </cell>
          <cell r="J95" t="e">
            <v>#REF!</v>
          </cell>
          <cell r="K95">
            <v>59759</v>
          </cell>
          <cell r="L95"/>
          <cell r="M95">
            <v>135000</v>
          </cell>
          <cell r="N95"/>
          <cell r="O95">
            <v>135000</v>
          </cell>
          <cell r="P95">
            <v>135000</v>
          </cell>
          <cell r="Q95">
            <v>135000</v>
          </cell>
          <cell r="R95">
            <v>89758</v>
          </cell>
          <cell r="S95"/>
          <cell r="T95"/>
          <cell r="U95"/>
          <cell r="V95">
            <v>89758</v>
          </cell>
          <cell r="W95">
            <v>59759</v>
          </cell>
          <cell r="X95">
            <v>-75241</v>
          </cell>
          <cell r="Y95" t="str">
            <v>n</v>
          </cell>
          <cell r="Z95" t="str">
            <v>n</v>
          </cell>
          <cell r="AA95"/>
          <cell r="AB95" t="str">
            <v>£90m legal commitment relates to claims already approved in the first ballot of the VRtB. Planned expenditure relates to estimated costs of reopening the ballot to allow further claims.  </v>
          </cell>
          <cell r="AD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E95" t="str">
            <v>Low</v>
          </cell>
          <cell r="AF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G95" t="str">
            <v xml:space="preserve">£90m legal commitment relates to claims already approved in the first ballot of the VRtB. Planned expenditure relates to estimated costs of reopening the ballot to allow further claims.  </v>
          </cell>
          <cell r="AH95" t="str">
            <v>We have no options to control spending form the ballot whihc has already been opened. We could choose to not open a second ballot.</v>
          </cell>
          <cell r="AI95" t="str">
            <v xml:space="preserve">Yes, but it would rely on people not taking up the VRTB option once they have already been succesful form the first ballot. </v>
          </cell>
          <cell r="AK95"/>
          <cell r="AO95"/>
          <cell r="AP95">
            <v>135000</v>
          </cell>
        </row>
        <row r="96">
          <cell r="D96"/>
          <cell r="E96"/>
          <cell r="F96" t="str">
            <v>GROSS</v>
          </cell>
          <cell r="G96" t="str">
            <v xml:space="preserve"> GROSS</v>
          </cell>
          <cell r="H96" t="str">
            <v>RIGHT TO BUY PILOT-BALLOT 2</v>
          </cell>
          <cell r="I96"/>
          <cell r="J96"/>
          <cell r="K96"/>
          <cell r="L96"/>
          <cell r="M96"/>
          <cell r="N96">
            <v>65000</v>
          </cell>
          <cell r="O96"/>
          <cell r="P96">
            <v>65000</v>
          </cell>
          <cell r="Q96">
            <v>55000</v>
          </cell>
          <cell r="R96">
            <v>55000</v>
          </cell>
          <cell r="S96"/>
          <cell r="T96"/>
          <cell r="U96"/>
          <cell r="V96">
            <v>0</v>
          </cell>
          <cell r="W96"/>
          <cell r="X96"/>
          <cell r="Y96"/>
          <cell r="Z96"/>
          <cell r="AA96"/>
          <cell r="AB96"/>
          <cell r="AK96"/>
          <cell r="AO96"/>
          <cell r="AP96">
            <v>55000</v>
          </cell>
        </row>
        <row r="97">
          <cell r="D97"/>
          <cell r="E97"/>
          <cell r="F97" t="str">
            <v>GROSS</v>
          </cell>
          <cell r="G97" t="str">
            <v xml:space="preserve"> GROSS</v>
          </cell>
          <cell r="H97" t="str">
            <v>VRTB: PILOT</v>
          </cell>
          <cell r="I97">
            <v>139485</v>
          </cell>
          <cell r="J97" t="e">
            <v>#REF!</v>
          </cell>
          <cell r="K97">
            <v>59759</v>
          </cell>
          <cell r="L97">
            <v>0</v>
          </cell>
          <cell r="M97">
            <v>135000</v>
          </cell>
          <cell r="N97">
            <v>65000</v>
          </cell>
          <cell r="O97">
            <v>135000</v>
          </cell>
          <cell r="P97">
            <v>200000</v>
          </cell>
          <cell r="Q97"/>
          <cell r="R97">
            <v>144758</v>
          </cell>
          <cell r="S97"/>
          <cell r="T97"/>
          <cell r="U97"/>
          <cell r="V97">
            <v>89758</v>
          </cell>
          <cell r="W97">
            <v>59759</v>
          </cell>
          <cell r="X97">
            <v>-140241</v>
          </cell>
          <cell r="Y97"/>
          <cell r="Z97"/>
          <cell r="AA97"/>
          <cell r="AB97"/>
          <cell r="AE97" t="str">
            <v>High</v>
          </cell>
          <cell r="AO97"/>
          <cell r="AP97"/>
        </row>
        <row r="98">
          <cell r="D98"/>
          <cell r="E98"/>
          <cell r="F98" t="str">
            <v>GROSS</v>
          </cell>
          <cell r="G98" t="str">
            <v xml:space="preserve"> GROSS</v>
          </cell>
          <cell r="H98" t="str">
            <v>PORTFOLIO 2.B: ACCESS AND EXPERIENCE Total</v>
          </cell>
          <cell r="I98">
            <v>174217</v>
          </cell>
          <cell r="J98" t="e">
            <v>#REF!</v>
          </cell>
          <cell r="K98">
            <v>72542</v>
          </cell>
          <cell r="L98">
            <v>16767.5</v>
          </cell>
          <cell r="M98">
            <v>138512</v>
          </cell>
          <cell r="N98">
            <v>65530</v>
          </cell>
          <cell r="O98">
            <v>220809.5</v>
          </cell>
          <cell r="P98">
            <v>220705</v>
          </cell>
          <cell r="Q98">
            <v>0</v>
          </cell>
          <cell r="R98">
            <v>163558</v>
          </cell>
          <cell r="S98"/>
          <cell r="T98"/>
          <cell r="U98"/>
          <cell r="V98">
            <v>106996</v>
          </cell>
          <cell r="W98">
            <v>55774.5</v>
          </cell>
          <cell r="X98">
            <v>-148267.5</v>
          </cell>
          <cell r="Y98"/>
          <cell r="Z98"/>
          <cell r="AA98"/>
          <cell r="AB98"/>
          <cell r="AO98"/>
          <cell r="AP98"/>
        </row>
        <row r="99">
          <cell r="D99"/>
          <cell r="E99"/>
          <cell r="F99" t="str">
            <v>GROSS</v>
          </cell>
          <cell r="G99" t="str">
            <v xml:space="preserve"> GROSS</v>
          </cell>
          <cell r="H99" t="str">
            <v>STRATEGIC OBJECTIVE 2:  Total</v>
          </cell>
          <cell r="I99">
            <v>447397</v>
          </cell>
          <cell r="J99" t="e">
            <v>#REF!</v>
          </cell>
          <cell r="K99">
            <v>334622</v>
          </cell>
          <cell r="L99">
            <v>310747.5</v>
          </cell>
          <cell r="M99">
            <v>138512</v>
          </cell>
          <cell r="N99">
            <v>140417</v>
          </cell>
          <cell r="O99">
            <v>589676.5</v>
          </cell>
          <cell r="P99">
            <v>602072</v>
          </cell>
          <cell r="Q99">
            <v>0</v>
          </cell>
          <cell r="R99">
            <v>519640</v>
          </cell>
          <cell r="S99"/>
          <cell r="T99"/>
          <cell r="U99"/>
          <cell r="V99">
            <v>388976</v>
          </cell>
          <cell r="W99">
            <v>23874.5</v>
          </cell>
          <cell r="X99">
            <v>-255054.5</v>
          </cell>
          <cell r="Y99"/>
          <cell r="Z99"/>
          <cell r="AA99"/>
          <cell r="AB99"/>
          <cell r="AO99"/>
          <cell r="AP99"/>
        </row>
        <row r="100">
          <cell r="D100"/>
          <cell r="E100"/>
          <cell r="F100" t="str">
            <v>GROSS</v>
          </cell>
          <cell r="G100" t="str">
            <v xml:space="preserve"> GROSS</v>
          </cell>
          <cell r="H100"/>
          <cell r="I100"/>
          <cell r="J100"/>
          <cell r="K100"/>
          <cell r="L100">
            <v>0</v>
          </cell>
          <cell r="M100"/>
          <cell r="N100"/>
          <cell r="O100">
            <v>0</v>
          </cell>
          <cell r="P100"/>
          <cell r="Q100"/>
          <cell r="R100"/>
          <cell r="S100"/>
          <cell r="T100"/>
          <cell r="U100"/>
          <cell r="V100"/>
          <cell r="W100">
            <v>0</v>
          </cell>
          <cell r="X100">
            <v>0</v>
          </cell>
          <cell r="Y100"/>
          <cell r="Z100"/>
          <cell r="AA100"/>
          <cell r="AB100"/>
          <cell r="AO100"/>
          <cell r="AP100">
            <v>0</v>
          </cell>
        </row>
        <row r="101">
          <cell r="D101"/>
          <cell r="E101"/>
          <cell r="F101" t="str">
            <v>GROSS</v>
          </cell>
          <cell r="G101" t="str">
            <v xml:space="preserve"> GROSS</v>
          </cell>
          <cell r="H101" t="str">
            <v>STRATEGIC OBJECTIVE 3: DELIVER A SUSTAINABLE FUTURE FOR LOCAL GOVERNMENT STRENGTHENING ITS CONNECTION TO THE COMMUNITIES IT SERVES</v>
          </cell>
          <cell r="I101"/>
          <cell r="J101"/>
          <cell r="K101"/>
          <cell r="L101">
            <v>0</v>
          </cell>
          <cell r="M101"/>
          <cell r="N101"/>
          <cell r="O101">
            <v>0</v>
          </cell>
          <cell r="P101"/>
          <cell r="Q101"/>
          <cell r="R101"/>
          <cell r="S101"/>
          <cell r="T101"/>
          <cell r="U101"/>
          <cell r="V101"/>
          <cell r="W101">
            <v>0</v>
          </cell>
          <cell r="X101">
            <v>0</v>
          </cell>
          <cell r="Y101"/>
          <cell r="Z101"/>
          <cell r="AA101"/>
          <cell r="AB101"/>
          <cell r="AP101">
            <v>0</v>
          </cell>
        </row>
        <row r="102">
          <cell r="D102" t="str">
            <v>X085A489</v>
          </cell>
          <cell r="E102" t="str">
            <v>X085A489-DATA TRANSPARENCY DEL PROG VOTED</v>
          </cell>
          <cell r="F102" t="str">
            <v>GROSS</v>
          </cell>
          <cell r="G102" t="str">
            <v>X085A489 GROSS</v>
          </cell>
          <cell r="H102" t="str">
            <v xml:space="preserve">DATA TRANSPARENCY </v>
          </cell>
          <cell r="I102">
            <v>4000</v>
          </cell>
          <cell r="J102" t="e">
            <v>#REF!</v>
          </cell>
          <cell r="K102">
            <v>4000</v>
          </cell>
          <cell r="L102">
            <v>3832</v>
          </cell>
          <cell r="M102"/>
          <cell r="N102">
            <v>0</v>
          </cell>
          <cell r="O102">
            <v>3832</v>
          </cell>
          <cell r="P102">
            <v>3832</v>
          </cell>
          <cell r="Q102">
            <v>3832</v>
          </cell>
          <cell r="R102">
            <v>3832</v>
          </cell>
          <cell r="S102"/>
          <cell r="T102"/>
          <cell r="U102"/>
          <cell r="V102">
            <v>3832</v>
          </cell>
          <cell r="W102">
            <v>168</v>
          </cell>
          <cell r="X102">
            <v>168</v>
          </cell>
          <cell r="Y102" t="str">
            <v>n</v>
          </cell>
          <cell r="Z102" t="str">
            <v>n</v>
          </cell>
          <cell r="AA102"/>
          <cell r="AB102"/>
          <cell r="AE102" t="str">
            <v>Low</v>
          </cell>
          <cell r="AG102" t="str">
            <v>New burdens payments to Local Authorities to help them with the costs of implementing Transparency legislation, business case has been signed off for 10 years and so commitment is ongoing. LGP may review need for this but uncertain currently</v>
          </cell>
          <cell r="AH102" t="str">
            <v>Local Authorities will not receive new burdens payments that they have been receiving on a yearly basis from the implementation of legislation. Could be some unrest from authorities at having to cover these costs although each allocation is only around £13k max so sector may be able to bear this from existing resources</v>
          </cell>
          <cell r="AI102" t="str">
            <v>No - Decision would likely be around whether to cut programme altogether as opposed to reduced funding</v>
          </cell>
          <cell r="AJ102" t="str">
            <v>Local Authorities would have to be informed of the funding cut - payment usually takes place in Q4 of the year so decision to cut would need to be taken prior to this</v>
          </cell>
          <cell r="AO102"/>
          <cell r="AP102">
            <v>3832</v>
          </cell>
        </row>
        <row r="103">
          <cell r="D103"/>
          <cell r="E103"/>
          <cell r="F103" t="str">
            <v>GROSS</v>
          </cell>
          <cell r="G103" t="str">
            <v xml:space="preserve"> GROSS</v>
          </cell>
          <cell r="H103" t="str">
            <v>DIGITAL</v>
          </cell>
          <cell r="I103">
            <v>4000</v>
          </cell>
          <cell r="J103" t="e">
            <v>#REF!</v>
          </cell>
          <cell r="K103">
            <v>4000</v>
          </cell>
          <cell r="L103">
            <v>3832</v>
          </cell>
          <cell r="M103">
            <v>0</v>
          </cell>
          <cell r="N103">
            <v>0</v>
          </cell>
          <cell r="O103">
            <v>3832</v>
          </cell>
          <cell r="P103">
            <v>3832</v>
          </cell>
          <cell r="Q103"/>
          <cell r="R103">
            <v>3832</v>
          </cell>
          <cell r="S103"/>
          <cell r="T103"/>
          <cell r="U103"/>
          <cell r="V103">
            <v>3832</v>
          </cell>
          <cell r="W103">
            <v>168</v>
          </cell>
          <cell r="X103">
            <v>168</v>
          </cell>
          <cell r="Y103"/>
          <cell r="Z103"/>
          <cell r="AA103"/>
          <cell r="AB103">
            <v>0</v>
          </cell>
          <cell r="AO103"/>
          <cell r="AP103"/>
        </row>
        <row r="104">
          <cell r="D104" t="str">
            <v>X085A161</v>
          </cell>
          <cell r="E104" t="str">
            <v>X085A161-LOCAL SERVICES SUPPORT GRANT DEL PROG VOTED</v>
          </cell>
          <cell r="F104" t="str">
            <v>GROSS</v>
          </cell>
          <cell r="G104" t="str">
            <v>X085A161 GROSS</v>
          </cell>
          <cell r="H104" t="str">
            <v xml:space="preserve">LOCAL SERVICES SUPPORT GRANT </v>
          </cell>
          <cell r="I104">
            <v>0</v>
          </cell>
          <cell r="J104" t="e">
            <v>#REF!</v>
          </cell>
          <cell r="K104">
            <v>0</v>
          </cell>
          <cell r="L104">
            <v>0</v>
          </cell>
          <cell r="M104"/>
          <cell r="N104">
            <v>0</v>
          </cell>
          <cell r="O104">
            <v>0</v>
          </cell>
          <cell r="P104"/>
          <cell r="Q104"/>
          <cell r="R104"/>
          <cell r="S104"/>
          <cell r="T104"/>
          <cell r="U104"/>
          <cell r="V104"/>
          <cell r="W104">
            <v>0</v>
          </cell>
          <cell r="X104">
            <v>0</v>
          </cell>
          <cell r="Y104" t="str">
            <v>n</v>
          </cell>
          <cell r="Z104" t="str">
            <v>n</v>
          </cell>
          <cell r="AA104"/>
          <cell r="AB104"/>
          <cell r="AO104"/>
          <cell r="AP104">
            <v>0</v>
          </cell>
        </row>
        <row r="105">
          <cell r="D105" t="str">
            <v>X085A543</v>
          </cell>
          <cell r="E105" t="str">
            <v>X085A543-LOCAL AUTHORITY FRAUD DEL PROG VOTED</v>
          </cell>
          <cell r="F105" t="str">
            <v>GROSS</v>
          </cell>
          <cell r="G105" t="str">
            <v>X085A543 GROSS</v>
          </cell>
          <cell r="H105" t="str">
            <v xml:space="preserve">LOCAL AUTHORITY FRAUD </v>
          </cell>
          <cell r="I105">
            <v>0</v>
          </cell>
          <cell r="J105" t="e">
            <v>#REF!</v>
          </cell>
          <cell r="K105">
            <v>0</v>
          </cell>
          <cell r="L105">
            <v>78</v>
          </cell>
          <cell r="M105"/>
          <cell r="N105">
            <v>0</v>
          </cell>
          <cell r="O105">
            <v>78</v>
          </cell>
          <cell r="P105">
            <v>78</v>
          </cell>
          <cell r="Q105">
            <v>78</v>
          </cell>
          <cell r="R105">
            <v>78</v>
          </cell>
          <cell r="S105"/>
          <cell r="T105"/>
          <cell r="U105"/>
          <cell r="V105">
            <v>78</v>
          </cell>
          <cell r="W105">
            <v>-78</v>
          </cell>
          <cell r="X105">
            <v>-78</v>
          </cell>
          <cell r="Y105" t="str">
            <v>n</v>
          </cell>
          <cell r="Z105" t="str">
            <v>n</v>
          </cell>
          <cell r="AA105"/>
          <cell r="AB105"/>
          <cell r="AO105"/>
          <cell r="AP105">
            <v>78</v>
          </cell>
        </row>
        <row r="106">
          <cell r="D106" t="str">
            <v>X085A544</v>
          </cell>
          <cell r="E106" t="str">
            <v>X085A544-AUDIT COMMISSION CLOSURE DEL PROG VOTED</v>
          </cell>
          <cell r="F106" t="str">
            <v>GROSS</v>
          </cell>
          <cell r="G106" t="str">
            <v>X085A544 GROSS</v>
          </cell>
          <cell r="H106" t="str">
            <v>AUDIT COMMISSION CLOSURE </v>
          </cell>
          <cell r="I106">
            <v>0</v>
          </cell>
          <cell r="J106" t="e">
            <v>#REF!</v>
          </cell>
          <cell r="K106">
            <v>0</v>
          </cell>
          <cell r="L106">
            <v>0</v>
          </cell>
          <cell r="M106"/>
          <cell r="N106">
            <v>0</v>
          </cell>
          <cell r="O106">
            <v>0</v>
          </cell>
          <cell r="P106"/>
          <cell r="Q106"/>
          <cell r="R106"/>
          <cell r="S106"/>
          <cell r="T106"/>
          <cell r="U106"/>
          <cell r="V106"/>
          <cell r="W106">
            <v>0</v>
          </cell>
          <cell r="X106">
            <v>0</v>
          </cell>
          <cell r="Y106" t="str">
            <v>n</v>
          </cell>
          <cell r="Z106" t="str">
            <v>n</v>
          </cell>
          <cell r="AA106"/>
          <cell r="AB106"/>
          <cell r="AO106"/>
          <cell r="AP106">
            <v>0</v>
          </cell>
        </row>
        <row r="107">
          <cell r="D107" t="str">
            <v>X085A546</v>
          </cell>
          <cell r="E107" t="str">
            <v>X085A546-LOCAL GOVERNMENT EFFICIENCY DEL PROG VOTED</v>
          </cell>
          <cell r="F107" t="str">
            <v>GROSS</v>
          </cell>
          <cell r="G107" t="str">
            <v>X085A546 GROSS</v>
          </cell>
          <cell r="H107" t="str">
            <v xml:space="preserve">LOCAL GOVERNMENT EFFICIENCY </v>
          </cell>
          <cell r="I107">
            <v>0</v>
          </cell>
          <cell r="J107" t="e">
            <v>#REF!</v>
          </cell>
          <cell r="K107">
            <v>0</v>
          </cell>
          <cell r="L107">
            <v>0</v>
          </cell>
          <cell r="M107"/>
          <cell r="N107">
            <v>0</v>
          </cell>
          <cell r="O107">
            <v>0</v>
          </cell>
          <cell r="P107"/>
          <cell r="Q107"/>
          <cell r="R107"/>
          <cell r="S107"/>
          <cell r="T107"/>
          <cell r="U107"/>
          <cell r="V107"/>
          <cell r="W107">
            <v>0</v>
          </cell>
          <cell r="X107">
            <v>0</v>
          </cell>
          <cell r="Y107" t="str">
            <v>n</v>
          </cell>
          <cell r="Z107" t="str">
            <v>n</v>
          </cell>
          <cell r="AA107"/>
          <cell r="AB107"/>
          <cell r="AO107"/>
          <cell r="AP107">
            <v>0</v>
          </cell>
        </row>
        <row r="108">
          <cell r="D108" t="str">
            <v>X085A547</v>
          </cell>
          <cell r="E108" t="str">
            <v>X085A547-EMERGENCY FUNDING FOR LAs:SEVERE WEATHER RECOVERY S</v>
          </cell>
          <cell r="F108" t="str">
            <v>GROSS</v>
          </cell>
          <cell r="G108" t="str">
            <v>X085A547 GROSS</v>
          </cell>
          <cell r="H108" t="str">
            <v>EMERGENCY FUNDING FOR LAs:SEVERE WEATHER RECOVERY</v>
          </cell>
          <cell r="I108">
            <v>4051</v>
          </cell>
          <cell r="J108" t="e">
            <v>#REF!</v>
          </cell>
          <cell r="K108">
            <v>4310</v>
          </cell>
          <cell r="L108">
            <v>4310</v>
          </cell>
          <cell r="M108"/>
          <cell r="N108">
            <v>0</v>
          </cell>
          <cell r="O108">
            <v>4310</v>
          </cell>
          <cell r="P108">
            <v>4300</v>
          </cell>
          <cell r="Q108">
            <v>4300</v>
          </cell>
          <cell r="R108">
            <v>4300</v>
          </cell>
          <cell r="S108"/>
          <cell r="T108"/>
          <cell r="U108"/>
          <cell r="V108">
            <v>4300</v>
          </cell>
          <cell r="W108">
            <v>0</v>
          </cell>
          <cell r="X108">
            <v>0</v>
          </cell>
          <cell r="Y108" t="str">
            <v>n</v>
          </cell>
          <cell r="Z108" t="str">
            <v>n</v>
          </cell>
          <cell r="AA108"/>
          <cell r="AB108"/>
          <cell r="AE108" t="str">
            <v>Low</v>
          </cell>
          <cell r="AF108" t="str">
            <v>Allocation agreed before start of financial year</v>
          </cell>
          <cell r="AG108" t="str">
            <v>Grant funding for Lead Flood Authorities to help with their duties under Flood and Water Management Act 2010</v>
          </cell>
          <cell r="AH108" t="str">
            <v>Allocations for all Lead Flood Authorities was published in 2016 for the whole of the SR period. Legal obligation to provide this funding, and would be politically difficult to cut funding for flood defences given experiences in previous years</v>
          </cell>
          <cell r="AI108" t="str">
            <v>No - allocations published in Dec 2016</v>
          </cell>
          <cell r="AJ108" t="str">
            <v>Before start of 2019/20 - payment is made early in the financial year. Uncertainty could lead to declining flood defences in vulnerable areas</v>
          </cell>
          <cell r="AO108">
            <v>10</v>
          </cell>
          <cell r="AP108">
            <v>4310</v>
          </cell>
        </row>
        <row r="109">
          <cell r="D109" t="str">
            <v>X085A549</v>
          </cell>
          <cell r="E109" t="str">
            <v>X085A549-LOCAL GOVERNMENT FINANCE MAIN: FAMILY ANNEXES DEL P</v>
          </cell>
          <cell r="F109" t="str">
            <v>GROSS</v>
          </cell>
          <cell r="G109" t="str">
            <v>X085A549 GROSS</v>
          </cell>
          <cell r="H109" t="str">
            <v>LOCAL GOVERNMENT FINANCE MAIN: FAMILY ANNEXES</v>
          </cell>
          <cell r="I109">
            <v>3000</v>
          </cell>
          <cell r="J109" t="e">
            <v>#REF!</v>
          </cell>
          <cell r="K109">
            <v>3000</v>
          </cell>
          <cell r="L109">
            <v>4500</v>
          </cell>
          <cell r="M109"/>
          <cell r="N109">
            <v>0</v>
          </cell>
          <cell r="O109">
            <v>4500</v>
          </cell>
          <cell r="P109">
            <v>5000</v>
          </cell>
          <cell r="Q109">
            <v>4500</v>
          </cell>
          <cell r="R109">
            <v>4500</v>
          </cell>
          <cell r="S109"/>
          <cell r="T109"/>
          <cell r="U109"/>
          <cell r="V109">
            <v>4000</v>
          </cell>
          <cell r="W109">
            <v>-1500</v>
          </cell>
          <cell r="X109">
            <v>-1500</v>
          </cell>
          <cell r="Y109" t="str">
            <v>n</v>
          </cell>
          <cell r="Z109" t="str">
            <v>n</v>
          </cell>
          <cell r="AA109"/>
          <cell r="AB109"/>
          <cell r="AE109" t="str">
            <v>Low</v>
          </cell>
          <cell r="AG109" t="str">
            <v>Reimbursements of Council Tax discounts to Local Authorities provided to properties designated as 'family annexes' </v>
          </cell>
          <cell r="AH109" t="str">
            <v>Legal requirement to provide discounts on properties that have the correct designation. If reimbursements are not paid then Local Authorities will have to bear this cost, which is likely to be financially difficult due to loss of income and politically difficuly</v>
          </cell>
          <cell r="AI109" t="str">
            <v>No - grant is formula driven from Council Tax returns (expected commitment is estimate until actual allocation received in Jan each year)</v>
          </cell>
          <cell r="AJ109" t="str">
            <v>N/A</v>
          </cell>
          <cell r="AO109"/>
          <cell r="AP109">
            <v>4500</v>
          </cell>
        </row>
        <row r="110">
          <cell r="D110" t="str">
            <v>X085A613</v>
          </cell>
          <cell r="E110" t="str">
            <v>X085A613-BETTER CARE FUND CONTRIBUTIONS DEL PROG VOTED</v>
          </cell>
          <cell r="F110" t="str">
            <v>GROSS</v>
          </cell>
          <cell r="G110" t="str">
            <v>X085A613 GROSS</v>
          </cell>
          <cell r="H110" t="str">
            <v xml:space="preserve">BETTER CARE FUND CONTRIBUTIONS </v>
          </cell>
          <cell r="I110">
            <v>750</v>
          </cell>
          <cell r="J110" t="e">
            <v>#REF!</v>
          </cell>
          <cell r="K110">
            <v>500</v>
          </cell>
          <cell r="L110">
            <v>0</v>
          </cell>
          <cell r="M110"/>
          <cell r="N110">
            <v>1250</v>
          </cell>
          <cell r="O110">
            <v>1250</v>
          </cell>
          <cell r="P110">
            <v>1250</v>
          </cell>
          <cell r="Q110">
            <v>500</v>
          </cell>
          <cell r="R110">
            <v>500</v>
          </cell>
          <cell r="S110"/>
          <cell r="T110"/>
          <cell r="U110"/>
          <cell r="V110">
            <v>0</v>
          </cell>
          <cell r="W110">
            <v>500</v>
          </cell>
          <cell r="X110">
            <v>-750</v>
          </cell>
          <cell r="Y110" t="str">
            <v>n</v>
          </cell>
          <cell r="Z110" t="str">
            <v>n</v>
          </cell>
          <cell r="AA110"/>
          <cell r="AB110"/>
          <cell r="AE110" t="str">
            <v>mid</v>
          </cell>
          <cell r="AG110" t="str">
            <v>Contribution to DoHSC to fund their Better Care Fund Team</v>
          </cell>
          <cell r="AH110" t="str">
            <v>Better Care Team will not receive funding from a key partner and services provided may decrease/team may dissolve. NHS also provide funding although no firm commitment from them thus far</v>
          </cell>
          <cell r="AI110" t="str">
            <v>Yes - this is not legally committed, but the expectation is for the Department to make a contribution. LGF are working on a sub to SoS to commit £500k for next year at least</v>
          </cell>
          <cell r="AJ110" t="str">
            <v>Before start of 2019/20 - so that team can DoHSC can scale back if necessary given that they won't receive MHCLG contribution</v>
          </cell>
          <cell r="AO110"/>
          <cell r="AP110">
            <v>500</v>
          </cell>
        </row>
        <row r="111">
          <cell r="D111" t="str">
            <v>X085A642</v>
          </cell>
          <cell r="E111" t="str">
            <v>X085A642-SMALLER AUTHORITIES SECTOR LED BODY: DEL PROG VOTED</v>
          </cell>
          <cell r="F111" t="str">
            <v>GROSS</v>
          </cell>
          <cell r="G111" t="str">
            <v>X085A642 GROSS</v>
          </cell>
          <cell r="H111" t="str">
            <v xml:space="preserve">SMALLER AUTHORITIES SECTOR LED BODY: </v>
          </cell>
          <cell r="I111">
            <v>70</v>
          </cell>
          <cell r="J111" t="e">
            <v>#REF!</v>
          </cell>
          <cell r="K111">
            <v>0</v>
          </cell>
          <cell r="L111">
            <v>0</v>
          </cell>
          <cell r="M111"/>
          <cell r="N111">
            <v>0</v>
          </cell>
          <cell r="O111">
            <v>0</v>
          </cell>
          <cell r="P111"/>
          <cell r="Q111"/>
          <cell r="R111"/>
          <cell r="S111"/>
          <cell r="T111"/>
          <cell r="U111"/>
          <cell r="V111"/>
          <cell r="W111">
            <v>0</v>
          </cell>
          <cell r="X111">
            <v>0</v>
          </cell>
          <cell r="Y111" t="str">
            <v>n</v>
          </cell>
          <cell r="Z111" t="str">
            <v>n</v>
          </cell>
          <cell r="AA111"/>
          <cell r="AB111"/>
          <cell r="AO111"/>
          <cell r="AP111">
            <v>0</v>
          </cell>
        </row>
        <row r="112">
          <cell r="D112" t="str">
            <v>BRR</v>
          </cell>
          <cell r="E112"/>
          <cell r="F112" t="str">
            <v>GROSS</v>
          </cell>
          <cell r="G112" t="str">
            <v>BRR GROSS</v>
          </cell>
          <cell r="H112" t="str">
            <v>Business Rates Retention Pilot (additional)</v>
          </cell>
          <cell r="I112">
            <v>0</v>
          </cell>
          <cell r="J112"/>
          <cell r="K112">
            <v>0</v>
          </cell>
          <cell r="L112">
            <v>33000</v>
          </cell>
          <cell r="M112"/>
          <cell r="N112">
            <v>0</v>
          </cell>
          <cell r="O112">
            <v>33000</v>
          </cell>
          <cell r="P112">
            <v>33000</v>
          </cell>
          <cell r="Q112">
            <v>33000</v>
          </cell>
          <cell r="R112">
            <v>33000</v>
          </cell>
          <cell r="S112"/>
          <cell r="T112"/>
          <cell r="U112"/>
          <cell r="V112">
            <v>33000</v>
          </cell>
          <cell r="W112">
            <v>-33000</v>
          </cell>
          <cell r="X112">
            <v>-33000</v>
          </cell>
          <cell r="Y112" t="str">
            <v>n</v>
          </cell>
          <cell r="Z112" t="str">
            <v>n</v>
          </cell>
          <cell r="AA112"/>
          <cell r="AB112"/>
          <cell r="AD112" t="str">
            <v>Required to pay to HMT</v>
          </cell>
          <cell r="AE112" t="str">
            <v>Low</v>
          </cell>
          <cell r="AF112" t="str">
            <v>Required to pay HMT</v>
          </cell>
          <cell r="AG112" t="str">
            <v>BRR pilot schemes</v>
          </cell>
          <cell r="AH112" t="str">
            <v>Schemes have been announced as part of Local Gov Settlement so would be politically and reputationally damaging</v>
          </cell>
          <cell r="AI112" t="str">
            <v>No</v>
          </cell>
          <cell r="AJ112" t="str">
            <v>N/A</v>
          </cell>
          <cell r="AO112"/>
          <cell r="AP112">
            <v>33000</v>
          </cell>
        </row>
        <row r="113">
          <cell r="D113" t="str">
            <v>X085A545</v>
          </cell>
          <cell r="E113" t="str">
            <v>X085A545-TRANSFORMATION CHALLENGE AWARD DEL PROG VOTED</v>
          </cell>
          <cell r="F113" t="str">
            <v>GROSS</v>
          </cell>
          <cell r="G113" t="str">
            <v>X085A545 GROSS</v>
          </cell>
          <cell r="H113" t="str">
            <v>TRANSFORMATION CHALLENGE AWARD</v>
          </cell>
          <cell r="I113">
            <v>0</v>
          </cell>
          <cell r="J113" t="e">
            <v>#REF!</v>
          </cell>
          <cell r="K113">
            <v>0</v>
          </cell>
          <cell r="L113">
            <v>0</v>
          </cell>
          <cell r="M113"/>
          <cell r="N113">
            <v>0</v>
          </cell>
          <cell r="O113">
            <v>0</v>
          </cell>
          <cell r="P113"/>
          <cell r="Q113"/>
          <cell r="R113"/>
          <cell r="S113"/>
          <cell r="T113"/>
          <cell r="U113"/>
          <cell r="V113"/>
          <cell r="W113">
            <v>0</v>
          </cell>
          <cell r="X113">
            <v>0</v>
          </cell>
          <cell r="Y113" t="str">
            <v>n</v>
          </cell>
          <cell r="Z113" t="str">
            <v>n</v>
          </cell>
          <cell r="AA113"/>
          <cell r="AB113"/>
          <cell r="AO113"/>
          <cell r="AP113">
            <v>0</v>
          </cell>
        </row>
        <row r="114">
          <cell r="D114" t="str">
            <v>X085A736</v>
          </cell>
          <cell r="E114" t="str">
            <v>X085A736-SUSTAINABILITY FUNDING TO LOCAL AUTHORITIES DEL PRO</v>
          </cell>
          <cell r="F114" t="str">
            <v>GROSS</v>
          </cell>
          <cell r="G114" t="str">
            <v>X085A736 GROSS</v>
          </cell>
          <cell r="H114" t="str">
            <v>SUSTAINABILITY FUNDING TO LOCAL</v>
          </cell>
          <cell r="I114">
            <v>0</v>
          </cell>
          <cell r="J114" t="e">
            <v>#REF!</v>
          </cell>
          <cell r="K114">
            <v>0</v>
          </cell>
          <cell r="L114">
            <v>0</v>
          </cell>
          <cell r="M114"/>
          <cell r="N114">
            <v>0</v>
          </cell>
          <cell r="O114">
            <v>0</v>
          </cell>
          <cell r="P114"/>
          <cell r="Q114"/>
          <cell r="R114"/>
          <cell r="S114"/>
          <cell r="T114"/>
          <cell r="U114"/>
          <cell r="V114"/>
          <cell r="W114">
            <v>0</v>
          </cell>
          <cell r="X114">
            <v>0</v>
          </cell>
          <cell r="Y114" t="str">
            <v>n</v>
          </cell>
          <cell r="Z114" t="str">
            <v>n</v>
          </cell>
          <cell r="AA114"/>
          <cell r="AB114"/>
          <cell r="AO114"/>
          <cell r="AP114">
            <v>0</v>
          </cell>
        </row>
        <row r="115">
          <cell r="D115" t="str">
            <v>X085A464</v>
          </cell>
          <cell r="E115" t="str">
            <v>X085A464 - Efficiency &amp; Support for Local Government DEL PRO</v>
          </cell>
          <cell r="F115" t="str">
            <v>GROSS</v>
          </cell>
          <cell r="G115" t="str">
            <v>X085A464 GROSS</v>
          </cell>
          <cell r="H115" t="str">
            <v>EFFICIENCY &amp; SUPPORT FOR LOCAL GOVERNMENT</v>
          </cell>
          <cell r="I115">
            <v>0</v>
          </cell>
          <cell r="J115" t="e">
            <v>#REF!</v>
          </cell>
          <cell r="K115">
            <v>0</v>
          </cell>
          <cell r="L115">
            <v>0</v>
          </cell>
          <cell r="M115"/>
          <cell r="N115">
            <v>0</v>
          </cell>
          <cell r="O115">
            <v>0</v>
          </cell>
          <cell r="P115"/>
          <cell r="Q115"/>
          <cell r="R115"/>
          <cell r="S115"/>
          <cell r="T115"/>
          <cell r="U115"/>
          <cell r="V115"/>
          <cell r="W115">
            <v>0</v>
          </cell>
          <cell r="X115">
            <v>0</v>
          </cell>
          <cell r="Y115" t="str">
            <v>n</v>
          </cell>
          <cell r="Z115" t="str">
            <v>n</v>
          </cell>
          <cell r="AA115"/>
          <cell r="AB115"/>
          <cell r="AO115"/>
          <cell r="AP115">
            <v>0</v>
          </cell>
        </row>
        <row r="116">
          <cell r="D116"/>
          <cell r="E116"/>
          <cell r="F116" t="str">
            <v>GROSS</v>
          </cell>
          <cell r="G116" t="str">
            <v xml:space="preserve"> GROSS</v>
          </cell>
          <cell r="H116" t="str">
            <v>LG ACCOUNTABILITY &amp; STEWARDSHIP</v>
          </cell>
          <cell r="I116">
            <v>7871</v>
          </cell>
          <cell r="J116" t="e">
            <v>#REF!</v>
          </cell>
          <cell r="K116">
            <v>7810</v>
          </cell>
          <cell r="L116">
            <v>41888</v>
          </cell>
          <cell r="M116">
            <v>0</v>
          </cell>
          <cell r="N116">
            <v>1250</v>
          </cell>
          <cell r="O116">
            <v>43138</v>
          </cell>
          <cell r="P116">
            <v>43628</v>
          </cell>
          <cell r="Q116"/>
          <cell r="R116">
            <v>42378</v>
          </cell>
          <cell r="S116"/>
          <cell r="T116"/>
          <cell r="U116"/>
          <cell r="V116">
            <v>41378</v>
          </cell>
          <cell r="W116">
            <v>-34078</v>
          </cell>
          <cell r="X116">
            <v>-35328</v>
          </cell>
          <cell r="Y116"/>
          <cell r="Z116"/>
          <cell r="AA116"/>
          <cell r="AB116">
            <v>0</v>
          </cell>
          <cell r="AO116"/>
          <cell r="AP116"/>
        </row>
        <row r="117">
          <cell r="D117"/>
          <cell r="E117"/>
          <cell r="F117" t="str">
            <v>GROSS</v>
          </cell>
          <cell r="G117" t="str">
            <v xml:space="preserve"> GROSS</v>
          </cell>
          <cell r="H117" t="str">
            <v>PORTFOLIO 3.A:LOCAL GOVERNMENT SUSTAINABILITY Total</v>
          </cell>
          <cell r="I117">
            <v>11871</v>
          </cell>
          <cell r="J117" t="e">
            <v>#REF!</v>
          </cell>
          <cell r="K117">
            <v>11810</v>
          </cell>
          <cell r="L117">
            <v>45720</v>
          </cell>
          <cell r="M117">
            <v>0</v>
          </cell>
          <cell r="N117">
            <v>1250</v>
          </cell>
          <cell r="O117">
            <v>46970</v>
          </cell>
          <cell r="P117">
            <v>47460</v>
          </cell>
          <cell r="Q117">
            <v>0</v>
          </cell>
          <cell r="R117">
            <v>46210</v>
          </cell>
          <cell r="S117"/>
          <cell r="T117"/>
          <cell r="U117"/>
          <cell r="V117">
            <v>45210</v>
          </cell>
          <cell r="W117">
            <v>-33910</v>
          </cell>
          <cell r="X117">
            <v>-35160</v>
          </cell>
          <cell r="Y117"/>
          <cell r="Z117"/>
          <cell r="AA117"/>
          <cell r="AB117">
            <v>0</v>
          </cell>
          <cell r="AO117"/>
          <cell r="AP117"/>
        </row>
        <row r="118">
          <cell r="D118"/>
          <cell r="E118"/>
          <cell r="F118" t="str">
            <v>GROSS</v>
          </cell>
          <cell r="G118" t="str">
            <v xml:space="preserve"> GROSS</v>
          </cell>
          <cell r="H118" t="str">
            <v>STRATEGIC OBJECTIVE 3:Total</v>
          </cell>
          <cell r="I118">
            <v>11871</v>
          </cell>
          <cell r="J118" t="e">
            <v>#REF!</v>
          </cell>
          <cell r="K118">
            <v>11810</v>
          </cell>
          <cell r="L118">
            <v>45720</v>
          </cell>
          <cell r="M118">
            <v>0</v>
          </cell>
          <cell r="N118">
            <v>1250</v>
          </cell>
          <cell r="O118">
            <v>46970</v>
          </cell>
          <cell r="P118">
            <v>47460</v>
          </cell>
          <cell r="Q118">
            <v>0</v>
          </cell>
          <cell r="R118">
            <v>46210</v>
          </cell>
          <cell r="S118"/>
          <cell r="T118"/>
          <cell r="U118"/>
          <cell r="V118">
            <v>45210</v>
          </cell>
          <cell r="W118">
            <v>-33910</v>
          </cell>
          <cell r="X118">
            <v>-35160</v>
          </cell>
          <cell r="Y118"/>
          <cell r="Z118"/>
          <cell r="AA118"/>
          <cell r="AB118">
            <v>0</v>
          </cell>
          <cell r="AO118"/>
          <cell r="AP118"/>
        </row>
        <row r="119">
          <cell r="D119"/>
          <cell r="E119"/>
          <cell r="F119" t="str">
            <v>GROSS</v>
          </cell>
          <cell r="G119" t="str">
            <v xml:space="preserve"> GROSS</v>
          </cell>
          <cell r="H119"/>
          <cell r="I119"/>
          <cell r="J119"/>
          <cell r="K119"/>
          <cell r="L119">
            <v>0</v>
          </cell>
          <cell r="M119"/>
          <cell r="N119"/>
          <cell r="O119">
            <v>0</v>
          </cell>
          <cell r="P119"/>
          <cell r="Q119"/>
          <cell r="R119"/>
          <cell r="S119"/>
          <cell r="T119"/>
          <cell r="U119"/>
          <cell r="V119"/>
          <cell r="W119">
            <v>0</v>
          </cell>
          <cell r="X119">
            <v>0</v>
          </cell>
          <cell r="Y119"/>
          <cell r="Z119"/>
          <cell r="AA119"/>
          <cell r="AB119"/>
          <cell r="AO119"/>
          <cell r="AP119">
            <v>0</v>
          </cell>
        </row>
        <row r="120">
          <cell r="D120"/>
          <cell r="E120"/>
          <cell r="F120" t="str">
            <v>GROSS</v>
          </cell>
          <cell r="G120" t="str">
            <v xml:space="preserve"> GROSS</v>
          </cell>
          <cell r="H120" t="str">
            <v>STRATEGIC OBJECTIVE 4: CREATE SOCIALLY AND ECONOMICALLY STRONGER AND MORE CONFIDENT COMMUNITIES</v>
          </cell>
          <cell r="I120"/>
          <cell r="J120"/>
          <cell r="K120"/>
          <cell r="L120">
            <v>0</v>
          </cell>
          <cell r="M120"/>
          <cell r="N120"/>
          <cell r="O120">
            <v>0</v>
          </cell>
          <cell r="P120"/>
          <cell r="Q120"/>
          <cell r="R120"/>
          <cell r="S120"/>
          <cell r="T120"/>
          <cell r="U120"/>
          <cell r="V120"/>
          <cell r="W120">
            <v>0</v>
          </cell>
          <cell r="X120">
            <v>0</v>
          </cell>
          <cell r="Y120"/>
          <cell r="Z120"/>
          <cell r="AA120"/>
          <cell r="AB120"/>
          <cell r="AP120">
            <v>0</v>
          </cell>
        </row>
        <row r="121">
          <cell r="D121" t="str">
            <v>X085A108</v>
          </cell>
          <cell r="E121" t="str">
            <v>X085A108-COMMUNITY RIGHT TO CHALLENGE DEL PROG VOTED</v>
          </cell>
          <cell r="F121" t="str">
            <v>GROSS</v>
          </cell>
          <cell r="G121" t="str">
            <v>X085A108 GROSS</v>
          </cell>
          <cell r="H121" t="str">
            <v xml:space="preserve">COMMUNITY RIGHT TO CHALLENGE </v>
          </cell>
          <cell r="I121">
            <v>0</v>
          </cell>
          <cell r="J121" t="e">
            <v>#REF!</v>
          </cell>
          <cell r="K121">
            <v>0</v>
          </cell>
          <cell r="L121">
            <v>0</v>
          </cell>
          <cell r="M121"/>
          <cell r="N121">
            <v>0</v>
          </cell>
          <cell r="O121">
            <v>0</v>
          </cell>
          <cell r="P121"/>
          <cell r="Q121"/>
          <cell r="R121"/>
          <cell r="S121"/>
          <cell r="T121"/>
          <cell r="U121"/>
          <cell r="V121"/>
          <cell r="W121">
            <v>0</v>
          </cell>
          <cell r="X121">
            <v>0</v>
          </cell>
          <cell r="Y121" t="str">
            <v>n</v>
          </cell>
          <cell r="Z121" t="str">
            <v>n</v>
          </cell>
          <cell r="AA121"/>
          <cell r="AB121"/>
          <cell r="AO121"/>
          <cell r="AP121">
            <v>0</v>
          </cell>
        </row>
        <row r="122">
          <cell r="D122" t="str">
            <v>X085A117</v>
          </cell>
          <cell r="E122" t="str">
            <v>X085A117-SUSTAINABLE COMMUNITIES ACT DEL PROG VOTED</v>
          </cell>
          <cell r="F122" t="str">
            <v>GROSS</v>
          </cell>
          <cell r="G122" t="str">
            <v>X085A117 GROSS</v>
          </cell>
          <cell r="H122" t="str">
            <v xml:space="preserve">SUSTAINABLE COMMUNITIES ACT </v>
          </cell>
          <cell r="I122">
            <v>90</v>
          </cell>
          <cell r="J122" t="e">
            <v>#REF!</v>
          </cell>
          <cell r="K122">
            <v>90</v>
          </cell>
          <cell r="L122">
            <v>0</v>
          </cell>
          <cell r="M122"/>
          <cell r="N122">
            <v>90</v>
          </cell>
          <cell r="O122">
            <v>90</v>
          </cell>
          <cell r="P122">
            <v>90</v>
          </cell>
          <cell r="Q122">
            <v>30</v>
          </cell>
          <cell r="R122">
            <v>30</v>
          </cell>
          <cell r="S122"/>
          <cell r="T122"/>
          <cell r="U122"/>
          <cell r="V122">
            <v>20</v>
          </cell>
          <cell r="W122">
            <v>90</v>
          </cell>
          <cell r="X122">
            <v>0</v>
          </cell>
          <cell r="Y122" t="str">
            <v>n</v>
          </cell>
          <cell r="Z122" t="str">
            <v>n</v>
          </cell>
          <cell r="AA122"/>
          <cell r="AB122"/>
          <cell r="AE122" t="str">
            <v>High</v>
          </cell>
          <cell r="AO122"/>
          <cell r="AP122">
            <v>30</v>
          </cell>
        </row>
        <row r="123">
          <cell r="D123" t="str">
            <v>X085A120</v>
          </cell>
          <cell r="E123" t="str">
            <v>X085A120-INTEGRATION &amp; TACKLING EXTREMISM DEL PROG VTD</v>
          </cell>
          <cell r="F123" t="str">
            <v>GROSS</v>
          </cell>
          <cell r="G123" t="str">
            <v>X085A120 GROSS</v>
          </cell>
          <cell r="H123" t="str">
            <v>INTEGRATION &amp; TACKLING EXTREMISM</v>
          </cell>
          <cell r="I123">
            <v>24241</v>
          </cell>
          <cell r="J123" t="e">
            <v>#REF!</v>
          </cell>
          <cell r="K123">
            <v>14100</v>
          </cell>
          <cell r="L123">
            <v>420</v>
          </cell>
          <cell r="M123"/>
          <cell r="N123">
            <v>13680</v>
          </cell>
          <cell r="O123">
            <v>14100</v>
          </cell>
          <cell r="P123">
            <v>14100</v>
          </cell>
          <cell r="Q123">
            <v>9000</v>
          </cell>
          <cell r="R123">
            <v>6000</v>
          </cell>
          <cell r="S123"/>
          <cell r="T123"/>
          <cell r="U123"/>
          <cell r="V123">
            <v>4000</v>
          </cell>
          <cell r="W123">
            <v>13680</v>
          </cell>
          <cell r="X123">
            <v>1000</v>
          </cell>
          <cell r="Y123" t="str">
            <v>n</v>
          </cell>
          <cell r="Z123" t="str">
            <v>n</v>
          </cell>
          <cell r="AA123"/>
          <cell r="AB123" t="str">
            <v>Re-profile requested for additional spend power next year to deliver key Green Paper commitments. If no re-profile will spend in 18/19
19/20 Pressure agreed by SoS to support build of Windrush Memorial to commemorate the contribution to Britain of the Windrush generation</v>
          </cell>
          <cell r="AD123" t="str">
            <v>£420k required to pay for Integration Area Leads in 5 local areas next year to further the strategy set up this year</v>
          </cell>
          <cell r="AE123" t="str">
            <v>Low</v>
          </cell>
          <cell r="AF123" t="str">
            <v xml:space="preserve">We have recruited 5 area leads to work in the 5 local areas to help further the pilot integration strategy. They are currently employed and are funded from programme costs. They are contracted to work for the Dept next year. </v>
          </cell>
          <cell r="AG123" t="str">
            <v>Delivery of public commitments in the Integrated Communities Strategy Green Paper. High profile programmes include the First Wave Integration Area strategy and the Innovation Fund. The £420m figure are contracts that we've sent to employees for next years pay.</v>
          </cell>
          <cell r="AH123" t="str">
            <v>The Government publicly committed to £50m funding across 18/19 and 19/20 to support proposals within the Integrated Communities Strategy Green Paper was published in March 2018. There was considerable criticism at the time  that £50m was insufficient; any further reduction to this funding would be damaging to the Government's credibility. The First Wave Integration Areas programme has been billed as a two year programme in local and national press; and not funding or reducing funding next year would cause significant reputational risk to the Government.
In light of Brexit, cutting funding in this budget could detrimentally impact anti hate crime funding at a very tenuous geopolotical time.</v>
          </cell>
          <cell r="AI123" t="str">
            <v>Yes - the majority of the budget is not legally committed and hence there would be no legal challenges. An expectation has been created with the relevant LAs on the first wave strategy programme that funding will be available next year however.  
The consequences are reputational risk.</v>
          </cell>
          <cell r="AJ123" t="str">
            <v>ASAP so the policy team can communicate messages effectively and plan accordingly. </v>
          </cell>
          <cell r="AO123"/>
          <cell r="AP123">
            <v>9000</v>
          </cell>
        </row>
        <row r="124">
          <cell r="D124" t="str">
            <v>X085A403</v>
          </cell>
          <cell r="E124" t="str">
            <v>X085A403-WHOLE-PLACE COMMUNITY BUDGETS DEL PROG VOTED</v>
          </cell>
          <cell r="F124" t="str">
            <v>GROSS</v>
          </cell>
          <cell r="G124" t="str">
            <v>X085A403 GROSS</v>
          </cell>
          <cell r="H124" t="str">
            <v xml:space="preserve">WHOLE-PLACE COMMUNITY BUDGETS </v>
          </cell>
          <cell r="I124">
            <v>0</v>
          </cell>
          <cell r="J124" t="e">
            <v>#REF!</v>
          </cell>
          <cell r="K124">
            <v>0</v>
          </cell>
          <cell r="L124">
            <v>0</v>
          </cell>
          <cell r="M124"/>
          <cell r="N124">
            <v>0</v>
          </cell>
          <cell r="O124">
            <v>0</v>
          </cell>
          <cell r="P124"/>
          <cell r="Q124"/>
          <cell r="R124"/>
          <cell r="S124"/>
          <cell r="T124"/>
          <cell r="U124"/>
          <cell r="V124"/>
          <cell r="W124">
            <v>0</v>
          </cell>
          <cell r="X124">
            <v>0</v>
          </cell>
          <cell r="Y124" t="str">
            <v>n</v>
          </cell>
          <cell r="Z124" t="str">
            <v>n</v>
          </cell>
          <cell r="AA124"/>
          <cell r="AB124"/>
          <cell r="AO124"/>
          <cell r="AP124">
            <v>0</v>
          </cell>
        </row>
        <row r="125">
          <cell r="D125" t="str">
            <v>X085A404</v>
          </cell>
          <cell r="E125" t="str">
            <v>X085A404-Communities (DEL Prog Voted)</v>
          </cell>
          <cell r="F125" t="str">
            <v>GROSS</v>
          </cell>
          <cell r="G125" t="str">
            <v>X085A404 GROSS</v>
          </cell>
          <cell r="H125" t="str">
            <v>Communities (D</v>
          </cell>
          <cell r="I125">
            <v>800</v>
          </cell>
          <cell r="J125" t="e">
            <v>#REF!</v>
          </cell>
          <cell r="K125">
            <v>0</v>
          </cell>
          <cell r="L125">
            <v>0</v>
          </cell>
          <cell r="M125"/>
          <cell r="N125">
            <v>0</v>
          </cell>
          <cell r="O125">
            <v>0</v>
          </cell>
          <cell r="P125"/>
          <cell r="Q125"/>
          <cell r="R125"/>
          <cell r="S125"/>
          <cell r="T125"/>
          <cell r="U125"/>
          <cell r="V125"/>
          <cell r="W125">
            <v>0</v>
          </cell>
          <cell r="X125">
            <v>0</v>
          </cell>
          <cell r="Y125" t="str">
            <v>n</v>
          </cell>
          <cell r="Z125" t="str">
            <v>n</v>
          </cell>
          <cell r="AA125"/>
          <cell r="AB125"/>
          <cell r="AO125"/>
          <cell r="AP125">
            <v>0</v>
          </cell>
        </row>
        <row r="126">
          <cell r="D126" t="str">
            <v>X085A612</v>
          </cell>
          <cell r="E126" t="str">
            <v>X085A612-UK HOLOCAUST MEMORIAL FUND DEL PROG VOTED</v>
          </cell>
          <cell r="F126" t="str">
            <v>GROSS</v>
          </cell>
          <cell r="G126" t="str">
            <v>X085A612 GROSS</v>
          </cell>
          <cell r="H126" t="str">
            <v xml:space="preserve">UK HOLOCAUST MEMORIAL FUND </v>
          </cell>
          <cell r="I126">
            <v>0</v>
          </cell>
          <cell r="J126" t="e">
            <v>#REF!</v>
          </cell>
          <cell r="K126">
            <v>0</v>
          </cell>
          <cell r="L126">
            <v>0</v>
          </cell>
          <cell r="M126"/>
          <cell r="N126">
            <v>0</v>
          </cell>
          <cell r="O126">
            <v>0</v>
          </cell>
          <cell r="P126"/>
          <cell r="Q126"/>
          <cell r="R126"/>
          <cell r="S126"/>
          <cell r="T126"/>
          <cell r="U126"/>
          <cell r="V126"/>
          <cell r="W126">
            <v>0</v>
          </cell>
          <cell r="X126">
            <v>0</v>
          </cell>
          <cell r="Y126" t="str">
            <v>n</v>
          </cell>
          <cell r="Z126" t="str">
            <v>n</v>
          </cell>
          <cell r="AA126"/>
          <cell r="AB126" t="str">
            <v>HMT reserve claim</v>
          </cell>
          <cell r="AO126"/>
          <cell r="AP126">
            <v>0</v>
          </cell>
        </row>
        <row r="127">
          <cell r="D127" t="str">
            <v>X085A698</v>
          </cell>
          <cell r="E127" t="str">
            <v>X085A698-CONTROLLING MIGRATION FUND DEL VOTED</v>
          </cell>
          <cell r="F127" t="str">
            <v>GROSS</v>
          </cell>
          <cell r="G127" t="str">
            <v>X085A698 GROSS</v>
          </cell>
          <cell r="H127" t="str">
            <v>CONTROLLING MIGRATION FUND</v>
          </cell>
          <cell r="I127">
            <v>40157</v>
          </cell>
          <cell r="J127" t="e">
            <v>#REF!</v>
          </cell>
          <cell r="K127">
            <v>25000</v>
          </cell>
          <cell r="L127">
            <v>9000</v>
          </cell>
          <cell r="M127"/>
          <cell r="N127">
            <v>16000</v>
          </cell>
          <cell r="O127">
            <v>25000</v>
          </cell>
          <cell r="P127">
            <v>25000</v>
          </cell>
          <cell r="Q127">
            <v>15000</v>
          </cell>
          <cell r="R127">
            <v>9000</v>
          </cell>
          <cell r="S127"/>
          <cell r="T127"/>
          <cell r="U127"/>
          <cell r="V127">
            <v>9000</v>
          </cell>
          <cell r="W127">
            <v>16000</v>
          </cell>
          <cell r="X127">
            <v>0</v>
          </cell>
          <cell r="Y127" t="str">
            <v>n</v>
          </cell>
          <cell r="Z127" t="str">
            <v>n</v>
          </cell>
          <cell r="AA127"/>
          <cell r="AB127" t="str">
            <v>Re-profile would be to give additonal spending power. Commitment to spend £100m over life of programme. If no re-profile will spend.</v>
          </cell>
          <cell r="AD127" t="str">
            <v>£9m is the amount we have committed to LAs next year through provision of grant letters confirming allocations</v>
          </cell>
          <cell r="AE127" t="str">
            <v>Low</v>
          </cell>
          <cell r="AF127" t="str">
            <v>We have contacted successful LAs to confirm their funding allocation next year of £9m. There is a strong legal expectation that they will receive this funding.</v>
          </cell>
          <cell r="AG127" t="str">
            <v>Delivery of £100m Conservative party manifesto commitment. Helping LAs nationwide to deal with the pressures of high net migration to local areas. The £16m uncommitted amount relates to funding which has been offered to LAs for the final batch of CMF funding.</v>
          </cell>
          <cell r="AH127" t="str">
            <v>Reputational risk to the Government of not following through a manifesto commitment. 
All the CMF projects are in high migration areas, with many working with vulnerable EU nationals such as Roma and migrant rough sleepers.  </v>
          </cell>
          <cell r="AI127" t="str">
            <v>While the £9m is committed with grant letter to LAs confirming allocations. The £16m is uncommitted and there is no legal reason for us to pay this amount. We could reduce this amount, and allow CMF team to work with a reduced sum however, there are still reputational risks of not providing the whole amount.</v>
          </cell>
          <cell r="AJ127" t="str">
            <v>ASAP so the policy team can communicate messages to LAs effectively and plan accordingly. </v>
          </cell>
          <cell r="AO127"/>
          <cell r="AP127">
            <v>15000</v>
          </cell>
        </row>
        <row r="128">
          <cell r="D128" t="str">
            <v>X085A713</v>
          </cell>
          <cell r="E128" t="str">
            <v>X085A713-ENGLISH LANGUAGE DEL PROG VOTED</v>
          </cell>
          <cell r="F128" t="str">
            <v>GROSS</v>
          </cell>
          <cell r="G128" t="str">
            <v>X085A713 GROSS</v>
          </cell>
          <cell r="H128" t="str">
            <v xml:space="preserve">ENGLISH LANGUAGE </v>
          </cell>
          <cell r="I128">
            <v>0</v>
          </cell>
          <cell r="J128" t="e">
            <v>#REF!</v>
          </cell>
          <cell r="K128">
            <v>0</v>
          </cell>
          <cell r="L128">
            <v>0</v>
          </cell>
          <cell r="M128"/>
          <cell r="N128">
            <v>0</v>
          </cell>
          <cell r="O128">
            <v>0</v>
          </cell>
          <cell r="P128"/>
          <cell r="Q128"/>
          <cell r="R128"/>
          <cell r="S128"/>
          <cell r="T128"/>
          <cell r="U128"/>
          <cell r="V128"/>
          <cell r="W128">
            <v>0</v>
          </cell>
          <cell r="X128">
            <v>0</v>
          </cell>
          <cell r="Y128" t="str">
            <v>n</v>
          </cell>
          <cell r="Z128" t="str">
            <v>n</v>
          </cell>
          <cell r="AA128"/>
          <cell r="AB128" t="str">
            <v>HMT reserve claim</v>
          </cell>
          <cell r="AO128"/>
          <cell r="AP128">
            <v>0</v>
          </cell>
        </row>
        <row r="129">
          <cell r="D129" t="str">
            <v>X085A793</v>
          </cell>
          <cell r="E129" t="str">
            <v>X085A793-LONELINESS FUND DEL PROG VOTED</v>
          </cell>
          <cell r="F129" t="str">
            <v>GROSS</v>
          </cell>
          <cell r="G129" t="str">
            <v>X085A793 GROSS</v>
          </cell>
          <cell r="H129" t="str">
            <v xml:space="preserve">LONELINESS FUND </v>
          </cell>
          <cell r="I129">
            <v>0</v>
          </cell>
          <cell r="J129" t="e">
            <v>#REF!</v>
          </cell>
          <cell r="K129">
            <v>0</v>
          </cell>
          <cell r="L129">
            <v>0</v>
          </cell>
          <cell r="M129"/>
          <cell r="N129">
            <v>0</v>
          </cell>
          <cell r="O129">
            <v>0</v>
          </cell>
          <cell r="P129"/>
          <cell r="Q129"/>
          <cell r="R129"/>
          <cell r="S129"/>
          <cell r="T129"/>
          <cell r="U129"/>
          <cell r="V129"/>
          <cell r="W129">
            <v>0</v>
          </cell>
          <cell r="X129">
            <v>500</v>
          </cell>
          <cell r="Y129" t="str">
            <v>n</v>
          </cell>
          <cell r="Z129" t="str">
            <v>n</v>
          </cell>
          <cell r="AA129"/>
          <cell r="AB129" t="str">
            <v>Pressure was approved by former SoS for the Department to support the Cross-Whitehall Loneliness Fund</v>
          </cell>
          <cell r="AE129" t="str">
            <v>Low</v>
          </cell>
          <cell r="AG129" t="str">
            <v xml:space="preserve">£0.500m is the MHCLG contribution to the Cross-Whitehall Loneliness fund </v>
          </cell>
          <cell r="AH129" t="str">
            <v>Reputational risk that MHCLG are not part of the Cross-Whitehall initiative</v>
          </cell>
          <cell r="AI129" t="str">
            <v>We could reduce our contribution if necessary</v>
          </cell>
          <cell r="AJ129" t="str">
            <v>ASAP so we can make it clear to DCMS (lead OGD on the project) that we will be unable to fund in 19/20</v>
          </cell>
          <cell r="AO129"/>
          <cell r="AP129">
            <v>0</v>
          </cell>
        </row>
        <row r="130">
          <cell r="D130"/>
          <cell r="E130"/>
          <cell r="F130" t="str">
            <v>GROSS</v>
          </cell>
          <cell r="G130" t="str">
            <v xml:space="preserve"> GROSS</v>
          </cell>
          <cell r="H130" t="str">
            <v>INTEGRATION STRATEGY</v>
          </cell>
          <cell r="I130">
            <v>65288</v>
          </cell>
          <cell r="J130" t="e">
            <v>#REF!</v>
          </cell>
          <cell r="K130">
            <v>39190</v>
          </cell>
          <cell r="L130">
            <v>9420</v>
          </cell>
          <cell r="M130">
            <v>0</v>
          </cell>
          <cell r="N130">
            <v>29770</v>
          </cell>
          <cell r="O130">
            <v>39190</v>
          </cell>
          <cell r="P130">
            <v>39190</v>
          </cell>
          <cell r="Q130"/>
          <cell r="R130">
            <v>15030</v>
          </cell>
          <cell r="S130"/>
          <cell r="T130"/>
          <cell r="U130"/>
          <cell r="V130">
            <v>13020</v>
          </cell>
          <cell r="W130">
            <v>29770</v>
          </cell>
          <cell r="X130">
            <v>0</v>
          </cell>
          <cell r="Y130"/>
          <cell r="Z130"/>
          <cell r="AA130"/>
          <cell r="AB130">
            <v>0</v>
          </cell>
          <cell r="AO130"/>
          <cell r="AP130"/>
        </row>
        <row r="131">
          <cell r="D131"/>
          <cell r="E131"/>
          <cell r="F131" t="str">
            <v>GROSS</v>
          </cell>
          <cell r="G131" t="str">
            <v xml:space="preserve"> GROSS</v>
          </cell>
          <cell r="H131" t="str">
            <v>PORTFOLIO 4.A: BUILD INTEGRATED COMMUNITIES Total</v>
          </cell>
          <cell r="I131">
            <v>65288</v>
          </cell>
          <cell r="J131" t="e">
            <v>#REF!</v>
          </cell>
          <cell r="K131">
            <v>39190</v>
          </cell>
          <cell r="L131">
            <v>9420</v>
          </cell>
          <cell r="M131">
            <v>0</v>
          </cell>
          <cell r="N131">
            <v>29770</v>
          </cell>
          <cell r="O131">
            <v>39190</v>
          </cell>
          <cell r="P131">
            <v>39190</v>
          </cell>
          <cell r="Q131">
            <v>0</v>
          </cell>
          <cell r="R131">
            <v>15030</v>
          </cell>
          <cell r="S131"/>
          <cell r="T131"/>
          <cell r="U131"/>
          <cell r="V131">
            <v>13020</v>
          </cell>
          <cell r="W131">
            <v>29770</v>
          </cell>
          <cell r="X131">
            <v>0</v>
          </cell>
          <cell r="Y131"/>
          <cell r="Z131"/>
          <cell r="AA131"/>
          <cell r="AB131">
            <v>0</v>
          </cell>
          <cell r="AO131"/>
          <cell r="AP131"/>
        </row>
        <row r="132">
          <cell r="D132" t="str">
            <v>X085A541</v>
          </cell>
          <cell r="E132" t="str">
            <v>X085A541-BELWIN (EMERGENCY SUPPORT YO LAs) DEL PROG VOTED</v>
          </cell>
          <cell r="F132" t="str">
            <v>GROSS</v>
          </cell>
          <cell r="G132" t="str">
            <v>X085A541 GROSS</v>
          </cell>
          <cell r="H132" t="str">
            <v xml:space="preserve">BELWIN (EMERGENCY SUPPORT YO LAs) </v>
          </cell>
          <cell r="I132">
            <v>0</v>
          </cell>
          <cell r="J132" t="e">
            <v>#REF!</v>
          </cell>
          <cell r="K132">
            <v>0</v>
          </cell>
          <cell r="L132">
            <v>0</v>
          </cell>
          <cell r="M132">
            <v>0</v>
          </cell>
          <cell r="N132">
            <v>0</v>
          </cell>
          <cell r="O132">
            <v>0</v>
          </cell>
          <cell r="P132"/>
          <cell r="Q132"/>
          <cell r="R132"/>
          <cell r="S132"/>
          <cell r="T132"/>
          <cell r="U132"/>
          <cell r="V132"/>
          <cell r="W132">
            <v>0</v>
          </cell>
          <cell r="X132">
            <v>0</v>
          </cell>
          <cell r="Y132" t="str">
            <v>n</v>
          </cell>
          <cell r="Z132" t="str">
            <v>n</v>
          </cell>
          <cell r="AA132"/>
          <cell r="AB132"/>
          <cell r="AO132"/>
          <cell r="AP132">
            <v>0</v>
          </cell>
        </row>
        <row r="133">
          <cell r="D133" t="str">
            <v>X085A687</v>
          </cell>
          <cell r="E133" t="str">
            <v>X085A687-RESILIENCE TEAM - FLOODING DEL PROG VOTED</v>
          </cell>
          <cell r="F133" t="str">
            <v>GROSS</v>
          </cell>
          <cell r="G133" t="str">
            <v>X085A687 GROSS</v>
          </cell>
          <cell r="H133" t="str">
            <v xml:space="preserve">RESILIENCE TEAM - FLOODING </v>
          </cell>
          <cell r="I133">
            <v>0</v>
          </cell>
          <cell r="J133" t="e">
            <v>#REF!</v>
          </cell>
          <cell r="K133">
            <v>0</v>
          </cell>
          <cell r="L133">
            <v>0</v>
          </cell>
          <cell r="M133">
            <v>0</v>
          </cell>
          <cell r="N133">
            <v>0</v>
          </cell>
          <cell r="O133">
            <v>0</v>
          </cell>
          <cell r="P133"/>
          <cell r="Q133"/>
          <cell r="R133"/>
          <cell r="S133"/>
          <cell r="T133"/>
          <cell r="U133"/>
          <cell r="V133"/>
          <cell r="W133">
            <v>0</v>
          </cell>
          <cell r="X133">
            <v>0</v>
          </cell>
          <cell r="Y133" t="str">
            <v>n</v>
          </cell>
          <cell r="Z133" t="str">
            <v>n</v>
          </cell>
          <cell r="AA133"/>
          <cell r="AB133"/>
          <cell r="AO133"/>
          <cell r="AP133">
            <v>0</v>
          </cell>
        </row>
        <row r="134">
          <cell r="D134"/>
          <cell r="E134"/>
          <cell r="F134" t="str">
            <v>GROSS</v>
          </cell>
          <cell r="G134" t="str">
            <v xml:space="preserve"> GROSS</v>
          </cell>
          <cell r="H134" t="str">
            <v>RESILIENCE &amp; EMERGENCIES</v>
          </cell>
          <cell r="I134">
            <v>0</v>
          </cell>
          <cell r="J134" t="e">
            <v>#REF!</v>
          </cell>
          <cell r="K134">
            <v>0</v>
          </cell>
          <cell r="L134">
            <v>0</v>
          </cell>
          <cell r="M134">
            <v>0</v>
          </cell>
          <cell r="N134">
            <v>0</v>
          </cell>
          <cell r="O134">
            <v>0</v>
          </cell>
          <cell r="P134">
            <v>0</v>
          </cell>
          <cell r="Q134">
            <v>0</v>
          </cell>
          <cell r="R134"/>
          <cell r="S134"/>
          <cell r="T134"/>
          <cell r="U134"/>
          <cell r="V134">
            <v>0</v>
          </cell>
          <cell r="W134">
            <v>0</v>
          </cell>
          <cell r="X134">
            <v>0</v>
          </cell>
          <cell r="Y134"/>
          <cell r="Z134"/>
          <cell r="AA134"/>
          <cell r="AB134">
            <v>0</v>
          </cell>
          <cell r="AO134"/>
          <cell r="AP134">
            <v>0</v>
          </cell>
        </row>
        <row r="135">
          <cell r="D135" t="str">
            <v>X085A373</v>
          </cell>
          <cell r="E135" t="str">
            <v>X085A373-Troubled Families DEL Prog Voted</v>
          </cell>
          <cell r="F135" t="str">
            <v>GROSS</v>
          </cell>
          <cell r="G135" t="str">
            <v>X085A373 GROSS</v>
          </cell>
          <cell r="H135" t="str">
            <v xml:space="preserve">Troubled Families </v>
          </cell>
          <cell r="I135">
            <v>221196</v>
          </cell>
          <cell r="J135" t="e">
            <v>#REF!</v>
          </cell>
          <cell r="K135">
            <v>180000</v>
          </cell>
          <cell r="L135">
            <v>0</v>
          </cell>
          <cell r="M135">
            <v>214050</v>
          </cell>
          <cell r="O135">
            <v>214050</v>
          </cell>
          <cell r="P135">
            <v>214000</v>
          </cell>
          <cell r="Q135">
            <v>140000</v>
          </cell>
          <cell r="R135">
            <v>130101</v>
          </cell>
          <cell r="S135"/>
          <cell r="T135"/>
          <cell r="U135"/>
          <cell r="V135">
            <v>125000</v>
          </cell>
          <cell r="W135">
            <v>180000</v>
          </cell>
          <cell r="X135">
            <v>-34050</v>
          </cell>
          <cell r="Y135" t="str">
            <v>n</v>
          </cell>
          <cell r="Z135" t="str">
            <v>n</v>
          </cell>
          <cell r="AA135"/>
          <cell r="AB135" t="str">
            <v>Extra pressure is only to cover the total amount that we could be legally liable for (payments for 400,000 families) - current estimates presume that the programme will work with about 300,000 and if this is the case then there will not be any pressure from the programme on the Department</v>
          </cell>
          <cell r="AE135" t="str">
            <v>Low-mid</v>
          </cell>
          <cell r="AG135" t="str">
            <v>Delivery of Troubled Families programme (mostly payments to Local Authorities for Service Transformation Grant, Attachment Fees and Payment by Results (PbR) - most payments will be PbR as it is the last year of the programme)</v>
          </cell>
          <cell r="AH135" t="str">
            <v>Government has publically committed to funding Councils to work with 400,000 families - legal expectation by Local Authorities for payment if work completed as requested. It has been highlighted that we are unlikely to achieve results with 400,000 families as expected. Current estimates are around 300,000 which would create a significant underspend. This could be repurposed, but TF are likely to want budget into 2020/21 for results that will extend into the new SR period. The programme is demand led and decisioons are outsid eof our control.</v>
          </cell>
          <cell r="AI135" t="str">
            <v>No - we expect an underspend which could be used for other priorities, but could be liable for the whole amount should claim numbers increase. Very unlikely we will require this much money. Based on projections supplied by local authorities and analysis undertaken in October. This assumes outcomes for just over 300,000 families within our Payment by Result (PbR) and Earned Autonomy programmes</v>
          </cell>
          <cell r="AJ135" t="str">
            <v>N/A - legal obligation to pay for verified claims</v>
          </cell>
          <cell r="AO135">
            <v>6000</v>
          </cell>
          <cell r="AP135">
            <v>146000</v>
          </cell>
        </row>
        <row r="136">
          <cell r="D136" t="str">
            <v>X085A777</v>
          </cell>
          <cell r="E136" t="str">
            <v>X085A777-IICSA CONTRIBUTION DEL PROG VOTED</v>
          </cell>
          <cell r="F136" t="str">
            <v>GROSS</v>
          </cell>
          <cell r="G136" t="str">
            <v>X085A777 GROSS</v>
          </cell>
          <cell r="H136" t="str">
            <v xml:space="preserve">IICSA CONTRIBUTION </v>
          </cell>
          <cell r="I136">
            <v>0</v>
          </cell>
          <cell r="J136" t="e">
            <v>#REF!</v>
          </cell>
          <cell r="K136">
            <v>0</v>
          </cell>
          <cell r="L136">
            <v>6000</v>
          </cell>
          <cell r="M136"/>
          <cell r="N136">
            <v>0</v>
          </cell>
          <cell r="O136">
            <v>6000</v>
          </cell>
          <cell r="P136">
            <v>6000</v>
          </cell>
          <cell r="Q136">
            <v>6000</v>
          </cell>
          <cell r="R136">
            <v>6000</v>
          </cell>
          <cell r="S136"/>
          <cell r="T136"/>
          <cell r="U136"/>
          <cell r="V136">
            <v>6000</v>
          </cell>
          <cell r="W136">
            <v>-6000</v>
          </cell>
          <cell r="X136">
            <v>-6000</v>
          </cell>
          <cell r="Y136" t="str">
            <v>n</v>
          </cell>
          <cell r="Z136" t="str">
            <v>n</v>
          </cell>
          <cell r="AA136"/>
          <cell r="AB136"/>
          <cell r="AE136" t="str">
            <v>Low</v>
          </cell>
          <cell r="AG136" t="str">
            <v>Contribution to HO for Independent Inquiry into Child Sexual Abuse</v>
          </cell>
          <cell r="AH136" t="str">
            <v>MHCLG have contributed every year to the Inquiry, politically difficult to stop this given the high profile nature of the work</v>
          </cell>
          <cell r="AI136" t="str">
            <v>No - contribution is decided by HO yearly</v>
          </cell>
          <cell r="AJ136" t="str">
            <v>N/A</v>
          </cell>
          <cell r="AO136"/>
          <cell r="AP136">
            <v>6000</v>
          </cell>
        </row>
        <row r="137">
          <cell r="D137" t="str">
            <v>X085A813</v>
          </cell>
          <cell r="E137" t="str">
            <v>X085A813-RED TEAM - NON FLOODING DEL PROG VOTED</v>
          </cell>
          <cell r="F137" t="str">
            <v>GROSS</v>
          </cell>
          <cell r="G137" t="str">
            <v>X085A813 GROSS</v>
          </cell>
          <cell r="H137" t="str">
            <v>RED TEAM - NON FLOODING</v>
          </cell>
          <cell r="I137">
            <v>0</v>
          </cell>
          <cell r="J137" t="e">
            <v>#REF!</v>
          </cell>
          <cell r="K137">
            <v>0</v>
          </cell>
          <cell r="L137">
            <v>0</v>
          </cell>
          <cell r="M137">
            <v>0</v>
          </cell>
          <cell r="N137">
            <v>0</v>
          </cell>
          <cell r="O137">
            <v>0</v>
          </cell>
          <cell r="P137"/>
          <cell r="Q137"/>
          <cell r="R137"/>
          <cell r="S137"/>
          <cell r="T137"/>
          <cell r="U137"/>
          <cell r="V137"/>
          <cell r="W137">
            <v>0</v>
          </cell>
          <cell r="X137">
            <v>0</v>
          </cell>
          <cell r="Y137" t="str">
            <v>n</v>
          </cell>
          <cell r="Z137" t="str">
            <v>n</v>
          </cell>
          <cell r="AA137"/>
          <cell r="AB137"/>
          <cell r="AO137"/>
          <cell r="AP137">
            <v>0</v>
          </cell>
        </row>
        <row r="138">
          <cell r="D138"/>
          <cell r="E138"/>
          <cell r="F138" t="str">
            <v>GROSS</v>
          </cell>
          <cell r="G138" t="str">
            <v xml:space="preserve"> GROSS</v>
          </cell>
          <cell r="H138" t="str">
            <v>TROUBLED FAMILIES PROGRAMME</v>
          </cell>
          <cell r="I138">
            <v>221196</v>
          </cell>
          <cell r="J138" t="e">
            <v>#REF!</v>
          </cell>
          <cell r="K138">
            <v>180000</v>
          </cell>
          <cell r="L138">
            <v>6000</v>
          </cell>
          <cell r="M138">
            <v>214050</v>
          </cell>
          <cell r="N138">
            <v>0</v>
          </cell>
          <cell r="O138">
            <v>220050</v>
          </cell>
          <cell r="P138">
            <v>220000</v>
          </cell>
          <cell r="Q138"/>
          <cell r="R138">
            <v>136101</v>
          </cell>
          <cell r="S138"/>
          <cell r="T138"/>
          <cell r="U138"/>
          <cell r="V138">
            <v>131000</v>
          </cell>
          <cell r="W138">
            <v>174000</v>
          </cell>
          <cell r="X138">
            <v>-40050</v>
          </cell>
          <cell r="Y138"/>
          <cell r="Z138"/>
          <cell r="AA138">
            <v>0</v>
          </cell>
          <cell r="AB138"/>
          <cell r="AO138"/>
          <cell r="AP138"/>
        </row>
        <row r="139">
          <cell r="D139"/>
          <cell r="E139"/>
          <cell r="F139" t="str">
            <v>GROSS</v>
          </cell>
          <cell r="G139" t="str">
            <v xml:space="preserve"> GROSS</v>
          </cell>
          <cell r="H139" t="str">
            <v>PORTFOLIO 4.B: BETTER PUBLIC SERVICES THAT RESPOND TO COMMUNITY NEEDS Total</v>
          </cell>
          <cell r="I139">
            <v>221196</v>
          </cell>
          <cell r="J139" t="e">
            <v>#REF!</v>
          </cell>
          <cell r="K139">
            <v>180000</v>
          </cell>
          <cell r="L139">
            <v>6000</v>
          </cell>
          <cell r="M139">
            <v>214050</v>
          </cell>
          <cell r="N139">
            <v>0</v>
          </cell>
          <cell r="O139">
            <v>220050</v>
          </cell>
          <cell r="P139">
            <v>220000</v>
          </cell>
          <cell r="Q139">
            <v>0</v>
          </cell>
          <cell r="R139">
            <v>136101</v>
          </cell>
          <cell r="S139"/>
          <cell r="T139"/>
          <cell r="U139"/>
          <cell r="V139">
            <v>131000</v>
          </cell>
          <cell r="W139">
            <v>174000</v>
          </cell>
          <cell r="X139">
            <v>-40050</v>
          </cell>
          <cell r="Y139"/>
          <cell r="Z139"/>
          <cell r="AA139"/>
          <cell r="AB139"/>
          <cell r="AO139"/>
          <cell r="AP139"/>
        </row>
        <row r="140">
          <cell r="D140" t="str">
            <v>X085A377</v>
          </cell>
          <cell r="E140" t="str">
            <v>X085A377-Local Enterprise Partnerships DEL Prog Voted</v>
          </cell>
          <cell r="F140" t="str">
            <v>GROSS</v>
          </cell>
          <cell r="G140" t="str">
            <v>X085A377 GROSS</v>
          </cell>
          <cell r="H140" t="str">
            <v xml:space="preserve">Local Enterprise Partnerships </v>
          </cell>
          <cell r="I140">
            <v>10000</v>
          </cell>
          <cell r="J140" t="e">
            <v>#REF!</v>
          </cell>
          <cell r="K140">
            <v>0</v>
          </cell>
          <cell r="L140">
            <v>9302</v>
          </cell>
          <cell r="M140"/>
          <cell r="N140">
            <v>8600</v>
          </cell>
          <cell r="O140">
            <v>17902</v>
          </cell>
          <cell r="P140">
            <v>17902</v>
          </cell>
          <cell r="Q140">
            <v>16902</v>
          </cell>
          <cell r="R140">
            <v>16902</v>
          </cell>
          <cell r="S140"/>
          <cell r="T140"/>
          <cell r="U140"/>
          <cell r="V140">
            <v>9302</v>
          </cell>
          <cell r="W140">
            <v>-9302</v>
          </cell>
          <cell r="X140">
            <v>-17902</v>
          </cell>
          <cell r="Y140" t="str">
            <v>n</v>
          </cell>
          <cell r="Z140" t="str">
            <v>n</v>
          </cell>
          <cell r="AA140"/>
          <cell r="AB140" t="str">
            <v>LEP Funding announced as legally committed (£9.078m for LEPs core, but also includes spare funding of £0.224m for Open Doors Project which was announced on Gov website in Nov 2018 - real chance of challenge if don't fund).   Remaining pressure of £8.6m which includes LEP additional funding - announcement has been made of "up to £10m" but full amount to be approved with policy recommending £8.6m. Gross spend of £27.9 million of which £10 million will be received from BEIS.</v>
          </cell>
          <cell r="AD140" t="str">
            <v>Announcements and written confirmation to LEPs</v>
          </cell>
          <cell r="AE140" t="str">
            <v>Low - medium</v>
          </cell>
          <cell r="AF140" t="str">
            <v xml:space="preserve">- LEP core funding of £9.078m:  written confirmation has been given to LEPs that core funding of £0.5m each (remaining half of funding is provided by BEIS) would be provided in 18/19 and 19/20.  There is currently no grant funding agreement in place
- Open Doors project £0.224m:  announcement been made and details of the project are on the Gov.uk website
</v>
          </cell>
          <cell r="AG140" t="str">
            <v>Approximately £9m of LEP core funding  (legal commitment) and £9m of additional funding (planned expenditure) for all the compliance and extra work we are requiring LEPs to do particularly with regard to helping delivery of Industrial Strategy</v>
          </cell>
          <cell r="AH140" t="str">
            <v xml:space="preserve">For the planned expenditure of £8.6m this is additional funding for LEPs (totalling £7.6m) plus central support to develop their capacity and capability to develop Local Industrial Strategies.  Additional LEP Funding of up to £20m in 18-19 and 19-20 was announced in the Industrial Strategy White Paper.  Funding support totalled approximately £8.5m in 18/19.  If we don't provide any funding in 19/20 then there is a risk that Local Industrial Stategies will not be developed and LEPs will criticise Government for not providing central support.  </v>
          </cell>
          <cell r="AI140" t="str">
            <v>The policy team are aware of the pressure for the Dept to find RDEL funding in 19/20.  They have already reduced the planned spend on this programme from £10m to £8.6m.   There is the potential to scale back further but we would be giving each LEP less funding/central support in 19/20 than we did in 18/19.</v>
          </cell>
          <cell r="AJ140" t="str">
            <v>End of Jan/beginning of February - commision goes out to LEPS asking for spending plans for their allocation.   Some of this could be for continued staff costs and the consequences of waiting will mean that LEPs will have uncertainty on whether staff should be retained.</v>
          </cell>
          <cell r="AO140">
            <v>10000</v>
          </cell>
          <cell r="AP140">
            <v>26902</v>
          </cell>
        </row>
        <row r="141">
          <cell r="D141" t="str">
            <v>X085A390</v>
          </cell>
          <cell r="E141" t="str">
            <v>X085A390-Coastal Communities DEL Prog Voted</v>
          </cell>
          <cell r="F141" t="str">
            <v>GROSS</v>
          </cell>
          <cell r="G141" t="str">
            <v>X085A390 GROSS</v>
          </cell>
          <cell r="H141" t="str">
            <v xml:space="preserve">Coastal Communities </v>
          </cell>
          <cell r="I141">
            <v>0</v>
          </cell>
          <cell r="J141" t="e">
            <v>#REF!</v>
          </cell>
          <cell r="K141">
            <v>0</v>
          </cell>
          <cell r="L141">
            <v>0</v>
          </cell>
          <cell r="M141">
            <v>0</v>
          </cell>
          <cell r="N141">
            <v>0</v>
          </cell>
          <cell r="O141">
            <v>0</v>
          </cell>
          <cell r="P141"/>
          <cell r="Q141"/>
          <cell r="R141"/>
          <cell r="S141"/>
          <cell r="T141"/>
          <cell r="U141"/>
          <cell r="V141"/>
          <cell r="W141">
            <v>0</v>
          </cell>
          <cell r="X141">
            <v>0</v>
          </cell>
          <cell r="Y141" t="str">
            <v>n</v>
          </cell>
          <cell r="Z141" t="str">
            <v>n</v>
          </cell>
          <cell r="AA141"/>
          <cell r="AB141"/>
          <cell r="AE141" t="str">
            <v>N/A</v>
          </cell>
          <cell r="AG141" t="str">
            <v>Full RDEL funding yet to be determined as 19/20 funding will mainly support Round 5 of CCF and assessment of bids are currently underway.  Funding comes from a reserve  claim by HMT.  Total budget is approximately £26.5m but split between RDEL and CDEL yet to be determined.</v>
          </cell>
          <cell r="AH141" t="str">
            <v xml:space="preserve">This is from a reserve claim, so not part of departmental budget and reserve claim cannot be used for anything else, so it is a case of use it or lose it. </v>
          </cell>
          <cell r="AI141" t="str">
            <v>N/A</v>
          </cell>
          <cell r="AJ141" t="str">
            <v>N/A</v>
          </cell>
          <cell r="AO141"/>
          <cell r="AP141">
            <v>0</v>
          </cell>
        </row>
        <row r="142">
          <cell r="D142" t="str">
            <v>X085A395</v>
          </cell>
          <cell r="E142" t="str">
            <v>X085A395-DEVOLUTION DEALS DEL PROG VOTED</v>
          </cell>
          <cell r="F142" t="str">
            <v>GROSS</v>
          </cell>
          <cell r="G142" t="str">
            <v>X085A395 GROSS</v>
          </cell>
          <cell r="H142" t="str">
            <v xml:space="preserve">DEVOLUTION DEALS </v>
          </cell>
          <cell r="I142">
            <v>174000</v>
          </cell>
          <cell r="J142" t="e">
            <v>#REF!</v>
          </cell>
          <cell r="K142">
            <v>176550</v>
          </cell>
          <cell r="L142">
            <v>125000</v>
          </cell>
          <cell r="M142"/>
          <cell r="N142">
            <v>12000</v>
          </cell>
          <cell r="O142">
            <v>137000</v>
          </cell>
          <cell r="P142">
            <v>137000</v>
          </cell>
          <cell r="Q142">
            <v>137000</v>
          </cell>
          <cell r="R142">
            <v>125000</v>
          </cell>
          <cell r="S142"/>
          <cell r="T142"/>
          <cell r="U142"/>
          <cell r="V142">
            <v>125000</v>
          </cell>
          <cell r="W142">
            <v>51550</v>
          </cell>
          <cell r="X142">
            <v>39550</v>
          </cell>
          <cell r="Y142" t="str">
            <v>y</v>
          </cell>
          <cell r="Z142" t="str">
            <v>n</v>
          </cell>
          <cell r="AA142"/>
          <cell r="AB142" t="str">
            <v>£39.5M needs to be switched to CDEL.  The low likely spend assumes that the Sheffield devolution deal doesn't go ahead - but they do have a Mayor in place who is striving to make the deal work.</v>
          </cell>
          <cell r="AC142"/>
          <cell r="AD142" t="str">
            <v>Announcements</v>
          </cell>
          <cell r="AE142" t="str">
            <v>Low</v>
          </cell>
          <cell r="AF142" t="str">
            <v>£117m of devolution deal funding agreed with HMT - 30 year funding agreements subject to 5 yearly Gateway Reviews.  Various announcements at various points over last few years as deals have been agreed.   £8m of Mayoral Combined Authority Capacity Funding.  Announcement of £12m (£6m in 18/19 and 19/20 for the 6 MCAs that existed at that point) made at Budget 2017 - since that point in time, a further two Mayoral areas (Sheffield and North of Tyne) have an expectation that there funding will also be forthcoming.</v>
          </cell>
          <cell r="AG142" t="str">
            <v>The legal commitment includes £117m of Devolution deal funding and £8m for the Mayoral Capacity fund. Classified as legally committed despite grant determinations being annual as there is legitimate expectation through agreeing devolution deals that multi-year funding of set amount would be forthcoming. The additional RDEL element is due to funding coming from LG DEL to pay both Devo Deal RDEL and CDEL costs. Budget switches have been left until Supps once need of RDEL and CDEL across department have been determined. £12 million for Sheffield - Devo deal not yet signed but if it is there is an expectation that this will be paid.</v>
          </cell>
          <cell r="AH142" t="str">
            <v>N/A</v>
          </cell>
          <cell r="AI142" t="str">
            <v>N/A</v>
          </cell>
          <cell r="AJ142" t="str">
            <v>N/A</v>
          </cell>
          <cell r="AK142" t="str">
            <v>Yes - Diff between legal commitment and budget is to be switched to CDEL, so could overprogramme CDEL and utilise RDEL allocation.</v>
          </cell>
          <cell r="AO142"/>
          <cell r="AP142">
            <v>137000</v>
          </cell>
        </row>
        <row r="143">
          <cell r="D143" t="str">
            <v>X085A599</v>
          </cell>
          <cell r="E143" t="str">
            <v>X085A599-OPEN SOURCE PLANNING: SHALE GAS DEL PROG VOTED</v>
          </cell>
          <cell r="F143" t="str">
            <v>GROSS</v>
          </cell>
          <cell r="G143" t="str">
            <v>X085A599 GROSS</v>
          </cell>
          <cell r="H143" t="str">
            <v xml:space="preserve">OPEN SOURCE PLANNING: SHALE GAS </v>
          </cell>
          <cell r="I143">
            <v>800</v>
          </cell>
          <cell r="J143" t="e">
            <v>#REF!</v>
          </cell>
          <cell r="K143">
            <v>0</v>
          </cell>
          <cell r="L143">
            <v>0</v>
          </cell>
          <cell r="M143">
            <v>0</v>
          </cell>
          <cell r="N143">
            <v>1200</v>
          </cell>
          <cell r="O143">
            <v>1200</v>
          </cell>
          <cell r="P143">
            <v>1200</v>
          </cell>
          <cell r="Q143">
            <v>1200</v>
          </cell>
          <cell r="R143">
            <v>1200</v>
          </cell>
          <cell r="S143"/>
          <cell r="T143"/>
          <cell r="U143"/>
          <cell r="V143"/>
          <cell r="W143">
            <v>0</v>
          </cell>
          <cell r="X143">
            <v>-1200</v>
          </cell>
          <cell r="Y143" t="str">
            <v>n</v>
          </cell>
          <cell r="Z143" t="str">
            <v>n</v>
          </cell>
          <cell r="AA143"/>
          <cell r="AB143"/>
          <cell r="AG143" t="str">
            <v>This was an announcemnt in the middle of the SR. No budget. All demand led, but  minister's have to sign off following local authority bids. It's very likley we will have to spend next year</v>
          </cell>
          <cell r="AH143" t="str">
            <v>Reputational impact</v>
          </cell>
          <cell r="AI143" t="str">
            <v>If bid signed off by ministers, we are bounded to pay</v>
          </cell>
          <cell r="AO143"/>
          <cell r="AP143">
            <v>1200</v>
          </cell>
        </row>
        <row r="144">
          <cell r="D144"/>
          <cell r="E144"/>
          <cell r="F144" t="str">
            <v>GROSS</v>
          </cell>
          <cell r="G144" t="str">
            <v xml:space="preserve"> GROSS</v>
          </cell>
          <cell r="H144" t="str">
            <v>CITY DEALS AND GROWTH DEALS</v>
          </cell>
          <cell r="I144">
            <v>184800</v>
          </cell>
          <cell r="J144" t="e">
            <v>#REF!</v>
          </cell>
          <cell r="K144">
            <v>176550</v>
          </cell>
          <cell r="L144">
            <v>134302</v>
          </cell>
          <cell r="M144">
            <v>0</v>
          </cell>
          <cell r="N144">
            <v>21800</v>
          </cell>
          <cell r="O144">
            <v>156102</v>
          </cell>
          <cell r="P144">
            <v>156102</v>
          </cell>
          <cell r="Q144"/>
          <cell r="R144">
            <v>143102</v>
          </cell>
          <cell r="S144"/>
          <cell r="T144"/>
          <cell r="U144"/>
          <cell r="V144">
            <v>134302</v>
          </cell>
          <cell r="W144">
            <v>42248</v>
          </cell>
          <cell r="X144">
            <v>20448</v>
          </cell>
          <cell r="Y144"/>
          <cell r="Z144"/>
          <cell r="AA144"/>
          <cell r="AB144">
            <v>0</v>
          </cell>
          <cell r="AG144" t="str">
            <v>`</v>
          </cell>
          <cell r="AO144"/>
          <cell r="AP144"/>
        </row>
        <row r="145">
          <cell r="D145" t="str">
            <v>X085A413</v>
          </cell>
          <cell r="E145" t="str">
            <v>X085A413-TOWNS REGENERATION DEL PROG VOTED</v>
          </cell>
          <cell r="F145" t="str">
            <v>GROSS</v>
          </cell>
          <cell r="G145" t="str">
            <v>X085A413 GROSS</v>
          </cell>
          <cell r="H145" t="str">
            <v xml:space="preserve">TOWNS REGENERATION </v>
          </cell>
          <cell r="I145">
            <v>11300</v>
          </cell>
          <cell r="J145" t="e">
            <v>#REF!</v>
          </cell>
          <cell r="K145">
            <v>0</v>
          </cell>
          <cell r="L145">
            <v>0</v>
          </cell>
          <cell r="M145">
            <v>0</v>
          </cell>
          <cell r="N145">
            <v>15500</v>
          </cell>
          <cell r="O145">
            <v>15500</v>
          </cell>
          <cell r="P145">
            <v>15500</v>
          </cell>
          <cell r="Q145">
            <v>14000</v>
          </cell>
          <cell r="R145">
            <v>14000</v>
          </cell>
          <cell r="S145"/>
          <cell r="T145"/>
          <cell r="U145"/>
          <cell r="V145">
            <v>0</v>
          </cell>
          <cell r="W145">
            <v>0</v>
          </cell>
          <cell r="X145">
            <v>-15500</v>
          </cell>
          <cell r="Y145" t="str">
            <v>y</v>
          </cell>
          <cell r="Z145" t="str">
            <v>n</v>
          </cell>
          <cell r="AA145"/>
          <cell r="AB145" t="str">
            <v>Requested £2m roll forward at supps but not forthcoming so funding is the  £13.5m was originally allocated to 19/20.  Funding to be provided by HMT (check)</v>
          </cell>
          <cell r="AE145" t="str">
            <v>Low - medium</v>
          </cell>
          <cell r="AG145" t="str">
            <v>3 funding lines have been included here:  (i) £13.5m High Streets funding was announced at Autumn Budget 2018 and budget profile and type set out in Red Book. Funding is to support delivery of over £650m of planned capital expenditure.  (ii) £1m announced for Toton. £1m will come as a reserve claim for HMT.  (iii) The SoS also agreed for up to £1m for Thames Estuary Strategic Board, with time limited funding of £1 million.</v>
          </cell>
          <cell r="AH145" t="str">
            <v>(i) High Streets - Capital ependiutre is likely to be slower and vfm of average project is likely to redcue. Not going to meet public announcments.  (ii) Toton - announced at Autumn Budget 2018, could be reputational damage  (iii)  Purpose of setting up Board is to stimulate growth in economy across Thames Estuary.   Less likely to suceed without support from central government</v>
          </cell>
          <cell r="AI145" t="str">
            <v>(i) Yes - but not without slowing down programme delivery and reducing vfm (ii) could be difficult as actual funding announcement was made (iii) No announcement made yet, so could scale back the ask or stop funding</v>
          </cell>
          <cell r="AJ145" t="str">
            <v>(i) By March in time to assess EOIs and allocate RDEL funding (ii) By March (iii) By February as team wish to announce in Feb/March</v>
          </cell>
          <cell r="AO145"/>
          <cell r="AP145">
            <v>14000</v>
          </cell>
        </row>
        <row r="146">
          <cell r="D146" t="str">
            <v>X085A704</v>
          </cell>
          <cell r="E146" t="str">
            <v>X085A704-SSI STEELWORKS DEL PROG VOTED</v>
          </cell>
          <cell r="F146" t="str">
            <v>GROSS</v>
          </cell>
          <cell r="G146" t="str">
            <v>X085A704 GROSS</v>
          </cell>
          <cell r="H146" t="str">
            <v xml:space="preserve">SSI STEELWORKS </v>
          </cell>
          <cell r="I146">
            <v>0</v>
          </cell>
          <cell r="J146" t="e">
            <v>#REF!</v>
          </cell>
          <cell r="K146">
            <v>0</v>
          </cell>
          <cell r="L146">
            <v>3000</v>
          </cell>
          <cell r="M146"/>
          <cell r="N146">
            <v>0</v>
          </cell>
          <cell r="O146">
            <v>3000</v>
          </cell>
          <cell r="P146">
            <v>3000</v>
          </cell>
          <cell r="Q146">
            <v>3000</v>
          </cell>
          <cell r="R146">
            <v>3000</v>
          </cell>
          <cell r="S146"/>
          <cell r="T146"/>
          <cell r="U146"/>
          <cell r="V146">
            <v>3000</v>
          </cell>
          <cell r="W146">
            <v>-3000</v>
          </cell>
          <cell r="X146">
            <v>-3000</v>
          </cell>
          <cell r="Y146" t="str">
            <v>y</v>
          </cell>
          <cell r="Z146" t="str">
            <v>n</v>
          </cell>
          <cell r="AA146"/>
          <cell r="AB146"/>
          <cell r="AE146" t="str">
            <v>Low</v>
          </cell>
          <cell r="AF146" t="str">
            <v>Funding was announced as part of Autumn Budget 2017</v>
          </cell>
          <cell r="AG146" t="str">
            <v>Total funding of £123m for the SSI site was announced at Autumn Budget 2017 (£118m for BEIS to keep site safe and £5m (£2m/£3m profile) for MHCLG to provide for running costs).  Strong risk of losing any legal challenge if funding was withdrawn in 19/20.  </v>
          </cell>
          <cell r="AH146" t="str">
            <v>Strong riks of losing any legal challenge</v>
          </cell>
          <cell r="AI146" t="str">
            <v>N/A</v>
          </cell>
          <cell r="AJ146" t="str">
            <v>N/A</v>
          </cell>
          <cell r="AO146"/>
          <cell r="AP146">
            <v>3000</v>
          </cell>
        </row>
        <row r="147">
          <cell r="D147" t="str">
            <v>X085A774</v>
          </cell>
          <cell r="E147" t="str">
            <v>X085A774-MANUFACTURING ZONES DEL PROG VOTED</v>
          </cell>
          <cell r="F147" t="str">
            <v>GROSS</v>
          </cell>
          <cell r="G147" t="str">
            <v>X085A774 GROSS</v>
          </cell>
          <cell r="H147" t="str">
            <v xml:space="preserve">MANUFACTURING ZONES </v>
          </cell>
          <cell r="I147">
            <v>0</v>
          </cell>
          <cell r="J147" t="e">
            <v>#REF!</v>
          </cell>
          <cell r="K147">
            <v>0</v>
          </cell>
          <cell r="L147">
            <v>0</v>
          </cell>
          <cell r="M147">
            <v>0</v>
          </cell>
          <cell r="N147">
            <v>0</v>
          </cell>
          <cell r="O147">
            <v>0</v>
          </cell>
          <cell r="P147"/>
          <cell r="Q147"/>
          <cell r="R147"/>
          <cell r="S147"/>
          <cell r="T147"/>
          <cell r="U147"/>
          <cell r="V147"/>
          <cell r="W147">
            <v>0</v>
          </cell>
          <cell r="X147">
            <v>0</v>
          </cell>
          <cell r="Y147" t="str">
            <v>n</v>
          </cell>
          <cell r="Z147" t="str">
            <v>n</v>
          </cell>
          <cell r="AA147"/>
          <cell r="AB147"/>
          <cell r="AO147"/>
          <cell r="AP147">
            <v>0</v>
          </cell>
        </row>
        <row r="148">
          <cell r="D148"/>
          <cell r="E148"/>
          <cell r="F148" t="str">
            <v>GROSS</v>
          </cell>
          <cell r="G148" t="str">
            <v xml:space="preserve"> GROSS</v>
          </cell>
          <cell r="H148" t="str">
            <v>LOCAL INDUSTRIAL STRATEGIES</v>
          </cell>
          <cell r="I148">
            <v>11300</v>
          </cell>
          <cell r="J148" t="e">
            <v>#REF!</v>
          </cell>
          <cell r="K148">
            <v>0</v>
          </cell>
          <cell r="L148">
            <v>3000</v>
          </cell>
          <cell r="M148">
            <v>0</v>
          </cell>
          <cell r="N148">
            <v>15500</v>
          </cell>
          <cell r="O148">
            <v>18500</v>
          </cell>
          <cell r="P148">
            <v>18500</v>
          </cell>
          <cell r="Q148"/>
          <cell r="R148">
            <v>17000</v>
          </cell>
          <cell r="S148"/>
          <cell r="T148"/>
          <cell r="U148"/>
          <cell r="V148">
            <v>3000</v>
          </cell>
          <cell r="W148">
            <v>-3000</v>
          </cell>
          <cell r="X148">
            <v>-18500</v>
          </cell>
          <cell r="Y148"/>
          <cell r="Z148"/>
          <cell r="AA148"/>
          <cell r="AB148">
            <v>0</v>
          </cell>
          <cell r="AO148"/>
          <cell r="AP148"/>
        </row>
        <row r="149">
          <cell r="D149" t="str">
            <v>X085A746</v>
          </cell>
          <cell r="E149" t="str">
            <v>X085A746-MIDLANDS ENGINE DEL PROG VOTED</v>
          </cell>
          <cell r="F149" t="str">
            <v>GROSS</v>
          </cell>
          <cell r="G149" t="str">
            <v>X085A746 GROSS</v>
          </cell>
          <cell r="H149" t="str">
            <v xml:space="preserve">MIDLANDS ENGINE </v>
          </cell>
          <cell r="I149">
            <v>2000</v>
          </cell>
          <cell r="J149" t="e">
            <v>#REF!</v>
          </cell>
          <cell r="K149">
            <v>0</v>
          </cell>
          <cell r="L149">
            <v>0</v>
          </cell>
          <cell r="M149">
            <v>0</v>
          </cell>
          <cell r="N149">
            <v>0</v>
          </cell>
          <cell r="O149">
            <v>0</v>
          </cell>
          <cell r="P149"/>
          <cell r="Q149"/>
          <cell r="R149"/>
          <cell r="S149"/>
          <cell r="T149"/>
          <cell r="U149"/>
          <cell r="V149"/>
          <cell r="W149">
            <v>0</v>
          </cell>
          <cell r="X149">
            <v>0</v>
          </cell>
          <cell r="Y149" t="str">
            <v>n</v>
          </cell>
          <cell r="Z149" t="str">
            <v>n</v>
          </cell>
          <cell r="AA149"/>
          <cell r="AB149"/>
          <cell r="AO149"/>
          <cell r="AP149">
            <v>0</v>
          </cell>
        </row>
        <row r="150">
          <cell r="D150" t="str">
            <v>X085A773</v>
          </cell>
          <cell r="E150" t="str">
            <v>X085A773-OFFICE FOR DATA ANALYSIS DEL PROG VOTED</v>
          </cell>
          <cell r="F150" t="str">
            <v>GROSS</v>
          </cell>
          <cell r="G150" t="str">
            <v>X085A773 GROSS</v>
          </cell>
          <cell r="H150" t="str">
            <v xml:space="preserve">OFFICE FOR DATA ANALYSIS </v>
          </cell>
          <cell r="I150">
            <v>0</v>
          </cell>
          <cell r="J150" t="e">
            <v>#REF!</v>
          </cell>
          <cell r="K150">
            <v>0</v>
          </cell>
          <cell r="L150">
            <v>200</v>
          </cell>
          <cell r="M150"/>
          <cell r="N150">
            <v>0</v>
          </cell>
          <cell r="O150">
            <v>200</v>
          </cell>
          <cell r="P150">
            <v>200</v>
          </cell>
          <cell r="Q150">
            <v>200</v>
          </cell>
          <cell r="R150">
            <v>200</v>
          </cell>
          <cell r="S150"/>
          <cell r="T150"/>
          <cell r="U150"/>
          <cell r="V150">
            <v>200</v>
          </cell>
          <cell r="W150">
            <v>-200</v>
          </cell>
          <cell r="X150">
            <v>-200</v>
          </cell>
          <cell r="Y150" t="str">
            <v>n</v>
          </cell>
          <cell r="Z150" t="str">
            <v>n</v>
          </cell>
          <cell r="AA150"/>
          <cell r="AB150"/>
          <cell r="AE150" t="str">
            <v>Low</v>
          </cell>
          <cell r="AF150" t="str">
            <v>Funding was announced as part of Autumn Budget 2017</v>
          </cell>
          <cell r="AG150" t="str">
            <v>This initiative was announced at Autumn Budget 2017 and runs for 3 years.   Funding was part of Budget 2017 announcement so would be reputationally damaging to not pay in 2019-20, and any legal challenge by area could be successful.  </v>
          </cell>
          <cell r="AH150" t="str">
            <v>Strong risk of legal challenge</v>
          </cell>
          <cell r="AI150" t="str">
            <v>N/A</v>
          </cell>
          <cell r="AJ150" t="str">
            <v>N/A</v>
          </cell>
          <cell r="AO150"/>
          <cell r="AP150">
            <v>200</v>
          </cell>
        </row>
        <row r="151">
          <cell r="D151"/>
          <cell r="E151"/>
          <cell r="F151" t="str">
            <v>GROSS</v>
          </cell>
          <cell r="G151" t="str">
            <v xml:space="preserve"> GROSS</v>
          </cell>
          <cell r="H151" t="str">
            <v>MIDLANDS ENGINE</v>
          </cell>
          <cell r="I151">
            <v>2000</v>
          </cell>
          <cell r="J151" t="e">
            <v>#REF!</v>
          </cell>
          <cell r="K151">
            <v>0</v>
          </cell>
          <cell r="L151">
            <v>200</v>
          </cell>
          <cell r="M151">
            <v>0</v>
          </cell>
          <cell r="N151">
            <v>0</v>
          </cell>
          <cell r="O151">
            <v>200</v>
          </cell>
          <cell r="P151">
            <v>200</v>
          </cell>
          <cell r="Q151"/>
          <cell r="R151">
            <v>200</v>
          </cell>
          <cell r="S151"/>
          <cell r="T151"/>
          <cell r="U151"/>
          <cell r="V151">
            <v>200</v>
          </cell>
          <cell r="W151">
            <v>-200</v>
          </cell>
          <cell r="X151">
            <v>-200</v>
          </cell>
          <cell r="Y151"/>
          <cell r="Z151"/>
          <cell r="AA151"/>
          <cell r="AB151">
            <v>0</v>
          </cell>
          <cell r="AO151"/>
          <cell r="AP151"/>
        </row>
        <row r="152">
          <cell r="D152"/>
          <cell r="E152"/>
          <cell r="F152" t="str">
            <v>GROSS</v>
          </cell>
          <cell r="G152" t="str">
            <v xml:space="preserve"> GROSS</v>
          </cell>
          <cell r="H152" t="str">
            <v>TOWN DEALS FUND</v>
          </cell>
          <cell r="I152"/>
          <cell r="J152"/>
          <cell r="K152">
            <v>0</v>
          </cell>
          <cell r="L152">
            <v>0</v>
          </cell>
          <cell r="M152">
            <v>0</v>
          </cell>
          <cell r="N152">
            <v>20000</v>
          </cell>
          <cell r="O152">
            <v>20000</v>
          </cell>
          <cell r="P152"/>
          <cell r="Q152"/>
          <cell r="R152"/>
          <cell r="S152"/>
          <cell r="T152"/>
          <cell r="U152"/>
          <cell r="V152"/>
          <cell r="W152"/>
          <cell r="X152"/>
          <cell r="Y152"/>
          <cell r="Z152"/>
          <cell r="AA152"/>
          <cell r="AB152"/>
          <cell r="AO152"/>
          <cell r="AP152"/>
        </row>
        <row r="153">
          <cell r="D153" t="str">
            <v>X085A792</v>
          </cell>
          <cell r="E153" t="str">
            <v>X085A792-NORTHERN POWERHOUSE (NP11) DEL PROG VOTED</v>
          </cell>
          <cell r="F153" t="str">
            <v>GROSS</v>
          </cell>
          <cell r="G153" t="str">
            <v>X085A792 GROSS</v>
          </cell>
          <cell r="H153" t="str">
            <v xml:space="preserve">NORTHERN POWERHOUSE (NP11) </v>
          </cell>
          <cell r="I153">
            <v>0</v>
          </cell>
          <cell r="J153" t="e">
            <v>#REF!</v>
          </cell>
          <cell r="K153">
            <v>0</v>
          </cell>
          <cell r="L153">
            <v>0</v>
          </cell>
          <cell r="M153">
            <v>0</v>
          </cell>
          <cell r="N153">
            <v>270</v>
          </cell>
          <cell r="O153">
            <v>270</v>
          </cell>
          <cell r="P153">
            <v>270</v>
          </cell>
          <cell r="Q153">
            <v>270</v>
          </cell>
          <cell r="R153">
            <v>270</v>
          </cell>
          <cell r="S153"/>
          <cell r="T153"/>
          <cell r="U153"/>
          <cell r="V153">
            <v>135</v>
          </cell>
          <cell r="W153">
            <v>0</v>
          </cell>
          <cell r="X153">
            <v>-270</v>
          </cell>
          <cell r="Y153" t="str">
            <v>n</v>
          </cell>
          <cell r="Z153" t="str">
            <v>n</v>
          </cell>
          <cell r="AA153"/>
          <cell r="AB153"/>
          <cell r="AE153" t="str">
            <v>Medium</v>
          </cell>
          <cell r="AG153" t="str">
            <v>Second year of package of capacity funding for the NPH.</v>
          </cell>
          <cell r="AH153" t="str">
            <v>Ministers have already agreed this funding and the business case has been approved.  Grant Funding Agreement will not be put in place until the start of 2019/20 but would be reputationally damaging not to provide funding that has already been agreed in practice.  Large proportion of fudning relates to staff cvosts so we would likely be liable for a portionnof costs.</v>
          </cell>
          <cell r="AI153" t="str">
            <v>Yes - but amount is minimal and is required by NPH to do the work.</v>
          </cell>
          <cell r="AJ153" t="str">
            <v>Before start of new financial year - some of funding is for secretariat costs so staff would need to be informed.</v>
          </cell>
          <cell r="AO153"/>
          <cell r="AP153">
            <v>270</v>
          </cell>
        </row>
        <row r="154">
          <cell r="D154"/>
          <cell r="E154"/>
          <cell r="F154" t="str">
            <v>GROSS</v>
          </cell>
          <cell r="G154" t="str">
            <v xml:space="preserve"> GROSS</v>
          </cell>
          <cell r="H154" t="str">
            <v>NORTHERN POWERHOUSE</v>
          </cell>
          <cell r="I154">
            <v>0</v>
          </cell>
          <cell r="J154" t="e">
            <v>#REF!</v>
          </cell>
          <cell r="K154">
            <v>0</v>
          </cell>
          <cell r="L154">
            <v>0</v>
          </cell>
          <cell r="M154">
            <v>0</v>
          </cell>
          <cell r="N154">
            <v>270</v>
          </cell>
          <cell r="O154">
            <v>270</v>
          </cell>
          <cell r="P154">
            <v>270</v>
          </cell>
          <cell r="Q154"/>
          <cell r="R154">
            <v>270</v>
          </cell>
          <cell r="S154"/>
          <cell r="T154"/>
          <cell r="U154"/>
          <cell r="V154">
            <v>135</v>
          </cell>
          <cell r="W154">
            <v>0</v>
          </cell>
          <cell r="X154">
            <v>-270</v>
          </cell>
          <cell r="Y154"/>
          <cell r="Z154"/>
          <cell r="AA154"/>
          <cell r="AB154"/>
          <cell r="AO154"/>
          <cell r="AP154"/>
        </row>
        <row r="155">
          <cell r="D155"/>
          <cell r="E155"/>
          <cell r="F155" t="str">
            <v>GROSS</v>
          </cell>
          <cell r="G155" t="str">
            <v xml:space="preserve"> GROSS</v>
          </cell>
          <cell r="H155" t="str">
            <v>PORTFOLIO 4.C: DELIVER GROWTH STRATEGIES Total</v>
          </cell>
          <cell r="I155">
            <v>198100</v>
          </cell>
          <cell r="J155" t="e">
            <v>#REF!</v>
          </cell>
          <cell r="K155">
            <v>176550</v>
          </cell>
          <cell r="L155">
            <v>137502</v>
          </cell>
          <cell r="M155">
            <v>0</v>
          </cell>
          <cell r="N155">
            <v>57570</v>
          </cell>
          <cell r="O155">
            <v>195072</v>
          </cell>
          <cell r="P155">
            <v>175072</v>
          </cell>
          <cell r="Q155">
            <v>0</v>
          </cell>
          <cell r="R155">
            <v>160572</v>
          </cell>
          <cell r="S155"/>
          <cell r="T155"/>
          <cell r="U155"/>
          <cell r="V155">
            <v>137637</v>
          </cell>
          <cell r="W155">
            <v>39048</v>
          </cell>
          <cell r="X155">
            <v>-18522</v>
          </cell>
          <cell r="Y155"/>
          <cell r="Z155"/>
          <cell r="AA155"/>
          <cell r="AB155">
            <v>0</v>
          </cell>
          <cell r="AO155"/>
          <cell r="AP155"/>
        </row>
        <row r="156">
          <cell r="D156" t="str">
            <v>X085A049</v>
          </cell>
          <cell r="E156" t="str">
            <v>X085A049-INTERREG - EU FUNDED CROSS BORDER REGENERATION PROG</v>
          </cell>
          <cell r="F156" t="str">
            <v>GROSS</v>
          </cell>
          <cell r="G156" t="str">
            <v>X085A049 GROSS</v>
          </cell>
          <cell r="H156" t="str">
            <v>INTERREG - EU FUNDED CROSS BORDER REGENERATION</v>
          </cell>
          <cell r="I156">
            <v>2100</v>
          </cell>
          <cell r="J156" t="e">
            <v>#REF!</v>
          </cell>
          <cell r="K156">
            <v>2100</v>
          </cell>
          <cell r="L156">
            <v>2100</v>
          </cell>
          <cell r="M156"/>
          <cell r="N156">
            <v>0</v>
          </cell>
          <cell r="O156">
            <v>2100</v>
          </cell>
          <cell r="P156">
            <v>2100</v>
          </cell>
          <cell r="Q156">
            <v>2100</v>
          </cell>
          <cell r="R156">
            <v>2100</v>
          </cell>
          <cell r="S156"/>
          <cell r="T156"/>
          <cell r="U156"/>
          <cell r="V156">
            <v>2100</v>
          </cell>
          <cell r="W156">
            <v>0</v>
          </cell>
          <cell r="X156">
            <v>0</v>
          </cell>
          <cell r="Y156" t="str">
            <v>n</v>
          </cell>
          <cell r="Z156" t="str">
            <v>n</v>
          </cell>
          <cell r="AA156"/>
          <cell r="AB156" t="str">
            <v>These are amounts that asa member of the ETC programme we are required to pay towards running costs.</v>
          </cell>
          <cell r="AE156" t="str">
            <v>ETC programme costs - contracfed</v>
          </cell>
          <cell r="AF156" t="str">
            <v>Our part in the 14-20 Programme</v>
          </cell>
          <cell r="AO156"/>
          <cell r="AP156">
            <v>2100</v>
          </cell>
        </row>
        <row r="157">
          <cell r="D157" t="str">
            <v>X085A062</v>
          </cell>
          <cell r="E157" t="str">
            <v>X085A062-REGIONAL GROWTH FUND RECOVERIES DEL PROG VOTED</v>
          </cell>
          <cell r="F157" t="str">
            <v>GROSS</v>
          </cell>
          <cell r="G157" t="str">
            <v>X085A062 GROSS</v>
          </cell>
          <cell r="H157" t="str">
            <v xml:space="preserve">REGIONAL GROWTH FUND RECOVERIES </v>
          </cell>
          <cell r="I157">
            <v>0</v>
          </cell>
          <cell r="J157" t="e">
            <v>#REF!</v>
          </cell>
          <cell r="K157">
            <v>0</v>
          </cell>
          <cell r="L157">
            <v>0</v>
          </cell>
          <cell r="M157">
            <v>0</v>
          </cell>
          <cell r="N157">
            <v>0</v>
          </cell>
          <cell r="O157">
            <v>0</v>
          </cell>
          <cell r="P157"/>
          <cell r="Q157"/>
          <cell r="R157"/>
          <cell r="S157"/>
          <cell r="T157"/>
          <cell r="U157"/>
          <cell r="V157"/>
          <cell r="W157">
            <v>0</v>
          </cell>
          <cell r="X157">
            <v>0</v>
          </cell>
          <cell r="Y157" t="str">
            <v>n</v>
          </cell>
          <cell r="Z157" t="str">
            <v>n</v>
          </cell>
          <cell r="AA157"/>
          <cell r="AB157"/>
          <cell r="AO157"/>
          <cell r="AP157">
            <v>0</v>
          </cell>
        </row>
        <row r="158">
          <cell r="D158" t="str">
            <v>X085A359</v>
          </cell>
          <cell r="E158" t="str">
            <v>X085A359-ERDF WRITE-OFFS DEL PROG VOTED</v>
          </cell>
          <cell r="F158" t="str">
            <v>GROSS</v>
          </cell>
          <cell r="G158" t="str">
            <v>X085A359 GROSS</v>
          </cell>
          <cell r="H158" t="str">
            <v xml:space="preserve">ERDF WRITE-OFFS </v>
          </cell>
          <cell r="I158">
            <v>23000</v>
          </cell>
          <cell r="J158" t="e">
            <v>#REF!</v>
          </cell>
          <cell r="K158">
            <v>14000</v>
          </cell>
          <cell r="L158">
            <v>0</v>
          </cell>
          <cell r="M158">
            <v>14000</v>
          </cell>
          <cell r="N158"/>
          <cell r="O158">
            <v>14000</v>
          </cell>
          <cell r="P158">
            <v>20000</v>
          </cell>
          <cell r="Q158">
            <v>14000</v>
          </cell>
          <cell r="R158">
            <v>14000</v>
          </cell>
          <cell r="S158"/>
          <cell r="T158"/>
          <cell r="U158"/>
          <cell r="V158">
            <v>-14000</v>
          </cell>
          <cell r="W158">
            <v>14000</v>
          </cell>
          <cell r="X158">
            <v>0</v>
          </cell>
          <cell r="Y158" t="str">
            <v>n</v>
          </cell>
          <cell r="Z158" t="str">
            <v>y</v>
          </cell>
          <cell r="AA158"/>
          <cell r="AB158" t="str">
            <v>Not legally committed but this relates to exchange rate fluctuations between the agreements of funding and payment in Euros.
It also includes write-offs where we are required to claim back funding from grant recipients but where grant recipients are unable to repay due to liquidation. In these cases MHCLG is required to meet the shortfall.</v>
          </cell>
          <cell r="AE158" t="str">
            <v>Write off and forext losses medium - low likelihood</v>
          </cell>
          <cell r="AF158" t="str">
            <v>Signing up to partake in the ERDF 14-20 programme and previous sign up to the 07-13 programme.</v>
          </cell>
          <cell r="AG158" t="str">
            <v>Forex movements</v>
          </cell>
          <cell r="AH158" t="str">
            <v>Costs are outside of our control</v>
          </cell>
          <cell r="AI158" t="str">
            <v>Outside of our control. Costs are likely to increase if the pound strnegthens against the euro as a result of successful deal. No deal will be funded form elsewhere.</v>
          </cell>
          <cell r="AO158"/>
          <cell r="AP158">
            <v>14000</v>
          </cell>
        </row>
        <row r="159">
          <cell r="D159" t="str">
            <v>X085A696</v>
          </cell>
          <cell r="E159" t="str">
            <v>X085A696-ERDF 2014-20 National Region Programme DEL PROG VOT</v>
          </cell>
          <cell r="F159" t="str">
            <v>GROSS</v>
          </cell>
          <cell r="G159" t="str">
            <v>X085A696 GROSS</v>
          </cell>
          <cell r="H159" t="str">
            <v>ERDF 2014-20 National Region Programme</v>
          </cell>
          <cell r="I159">
            <v>0</v>
          </cell>
          <cell r="J159" t="e">
            <v>#REF!</v>
          </cell>
          <cell r="K159">
            <v>0</v>
          </cell>
          <cell r="L159">
            <v>0</v>
          </cell>
          <cell r="M159">
            <v>0</v>
          </cell>
          <cell r="N159">
            <v>0</v>
          </cell>
          <cell r="O159">
            <v>0</v>
          </cell>
          <cell r="P159"/>
          <cell r="Q159"/>
          <cell r="R159"/>
          <cell r="S159"/>
          <cell r="T159"/>
          <cell r="U159"/>
          <cell r="V159"/>
          <cell r="W159">
            <v>0</v>
          </cell>
          <cell r="X159">
            <v>0</v>
          </cell>
          <cell r="Y159" t="str">
            <v>n</v>
          </cell>
          <cell r="Z159" t="str">
            <v>n</v>
          </cell>
          <cell r="AA159"/>
          <cell r="AB159"/>
          <cell r="AO159"/>
          <cell r="AP159">
            <v>0</v>
          </cell>
        </row>
        <row r="160">
          <cell r="D160" t="str">
            <v>X085A786</v>
          </cell>
          <cell r="E160" t="str">
            <v>X085A786-ERDF GAINS AND LOSSES</v>
          </cell>
          <cell r="F160" t="str">
            <v>GROSS</v>
          </cell>
          <cell r="G160" t="str">
            <v>X085A786 GROSS</v>
          </cell>
          <cell r="H160" t="str">
            <v>ERDF GAINS AND LOSSES</v>
          </cell>
          <cell r="I160">
            <v>0</v>
          </cell>
          <cell r="J160" t="e">
            <v>#REF!</v>
          </cell>
          <cell r="K160">
            <v>0</v>
          </cell>
          <cell r="L160">
            <v>0</v>
          </cell>
          <cell r="M160">
            <v>0</v>
          </cell>
          <cell r="N160">
            <v>0</v>
          </cell>
          <cell r="O160">
            <v>0</v>
          </cell>
          <cell r="P160"/>
          <cell r="Q160"/>
          <cell r="R160"/>
          <cell r="S160"/>
          <cell r="T160"/>
          <cell r="U160"/>
          <cell r="V160"/>
          <cell r="W160">
            <v>0</v>
          </cell>
          <cell r="X160">
            <v>0</v>
          </cell>
          <cell r="Y160" t="str">
            <v>n</v>
          </cell>
          <cell r="Z160" t="str">
            <v>n</v>
          </cell>
          <cell r="AA160"/>
          <cell r="AB160"/>
          <cell r="AO160"/>
          <cell r="AP160">
            <v>0</v>
          </cell>
        </row>
        <row r="161">
          <cell r="D161"/>
          <cell r="E161"/>
          <cell r="F161" t="str">
            <v>GROSS</v>
          </cell>
          <cell r="G161" t="str">
            <v xml:space="preserve"> GROSS</v>
          </cell>
          <cell r="H161" t="str">
            <v>DELIVER ERDF</v>
          </cell>
          <cell r="I161">
            <v>25100</v>
          </cell>
          <cell r="J161" t="e">
            <v>#REF!</v>
          </cell>
          <cell r="K161">
            <v>16100</v>
          </cell>
          <cell r="L161">
            <v>2100</v>
          </cell>
          <cell r="M161">
            <v>14000</v>
          </cell>
          <cell r="N161">
            <v>0</v>
          </cell>
          <cell r="O161">
            <v>16100</v>
          </cell>
          <cell r="P161">
            <v>22100</v>
          </cell>
          <cell r="Q161"/>
          <cell r="R161">
            <v>16100</v>
          </cell>
          <cell r="S161"/>
          <cell r="T161"/>
          <cell r="U161"/>
          <cell r="V161">
            <v>-11900</v>
          </cell>
          <cell r="W161">
            <v>14000</v>
          </cell>
          <cell r="X161">
            <v>0</v>
          </cell>
          <cell r="Y161"/>
          <cell r="Z161"/>
          <cell r="AA161"/>
          <cell r="AB161"/>
          <cell r="AO161"/>
          <cell r="AP161"/>
        </row>
        <row r="162">
          <cell r="D162"/>
          <cell r="E162"/>
          <cell r="F162" t="str">
            <v>GROSS</v>
          </cell>
          <cell r="G162" t="str">
            <v xml:space="preserve"> GROSS</v>
          </cell>
          <cell r="H162" t="str">
            <v>PORTFOLIO 4.D: INVEST IN OUR COMMUNITIES Total</v>
          </cell>
          <cell r="I162">
            <v>25100</v>
          </cell>
          <cell r="J162" t="e">
            <v>#REF!</v>
          </cell>
          <cell r="K162">
            <v>16100</v>
          </cell>
          <cell r="L162">
            <v>2100</v>
          </cell>
          <cell r="M162">
            <v>14000</v>
          </cell>
          <cell r="N162">
            <v>0</v>
          </cell>
          <cell r="O162">
            <v>16100</v>
          </cell>
          <cell r="P162">
            <v>22100</v>
          </cell>
          <cell r="Q162">
            <v>0</v>
          </cell>
          <cell r="R162">
            <v>16100</v>
          </cell>
          <cell r="S162"/>
          <cell r="T162"/>
          <cell r="U162"/>
          <cell r="V162">
            <v>-11900</v>
          </cell>
          <cell r="W162">
            <v>14000</v>
          </cell>
          <cell r="X162">
            <v>0</v>
          </cell>
          <cell r="Y162"/>
          <cell r="Z162"/>
          <cell r="AA162"/>
          <cell r="AB162">
            <v>0</v>
          </cell>
          <cell r="AO162"/>
          <cell r="AP162"/>
        </row>
        <row r="163">
          <cell r="D163"/>
          <cell r="E163"/>
          <cell r="F163" t="str">
            <v>GROSS</v>
          </cell>
          <cell r="G163" t="str">
            <v xml:space="preserve"> GROSS</v>
          </cell>
          <cell r="H163" t="str">
            <v>STRATEGIC OBJECTIVE 4:  Total</v>
          </cell>
          <cell r="I163">
            <v>509684</v>
          </cell>
          <cell r="J163" t="e">
            <v>#REF!</v>
          </cell>
          <cell r="K163">
            <v>411840</v>
          </cell>
          <cell r="L163">
            <v>155022</v>
          </cell>
          <cell r="M163">
            <v>228050</v>
          </cell>
          <cell r="N163">
            <v>87340</v>
          </cell>
          <cell r="O163">
            <v>470412</v>
          </cell>
          <cell r="P163">
            <v>456362</v>
          </cell>
          <cell r="Q163">
            <v>0</v>
          </cell>
          <cell r="R163">
            <v>327803</v>
          </cell>
          <cell r="S163"/>
          <cell r="T163"/>
          <cell r="U163"/>
          <cell r="V163">
            <v>269757</v>
          </cell>
          <cell r="W163">
            <v>256818</v>
          </cell>
          <cell r="X163">
            <v>-58572</v>
          </cell>
          <cell r="Y163"/>
          <cell r="Z163"/>
          <cell r="AA163"/>
          <cell r="AB163">
            <v>0</v>
          </cell>
          <cell r="AO163"/>
          <cell r="AP163"/>
        </row>
        <row r="164">
          <cell r="D164"/>
          <cell r="E164"/>
          <cell r="F164" t="str">
            <v>GROSS</v>
          </cell>
          <cell r="G164" t="str">
            <v xml:space="preserve"> GROSS</v>
          </cell>
          <cell r="H164"/>
          <cell r="I164"/>
          <cell r="J164"/>
          <cell r="K164"/>
          <cell r="L164">
            <v>0</v>
          </cell>
          <cell r="M164"/>
          <cell r="N164"/>
          <cell r="O164">
            <v>0</v>
          </cell>
          <cell r="P164"/>
          <cell r="Q164"/>
          <cell r="R164"/>
          <cell r="S164"/>
          <cell r="T164"/>
          <cell r="U164"/>
          <cell r="V164"/>
          <cell r="W164">
            <v>0</v>
          </cell>
          <cell r="X164">
            <v>0</v>
          </cell>
          <cell r="Y164"/>
          <cell r="Z164"/>
          <cell r="AA164"/>
          <cell r="AB164"/>
          <cell r="AO164"/>
          <cell r="AP164">
            <v>0</v>
          </cell>
        </row>
        <row r="165">
          <cell r="D165"/>
          <cell r="E165"/>
          <cell r="F165" t="str">
            <v>GROSS</v>
          </cell>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cell r="M165"/>
          <cell r="N165"/>
          <cell r="O165">
            <v>0</v>
          </cell>
          <cell r="P165"/>
          <cell r="Q165"/>
          <cell r="R165"/>
          <cell r="S165"/>
          <cell r="T165"/>
          <cell r="U165"/>
          <cell r="V165"/>
          <cell r="W165">
            <v>0</v>
          </cell>
          <cell r="X165">
            <v>0</v>
          </cell>
          <cell r="Y165"/>
          <cell r="Z165"/>
          <cell r="AA165"/>
          <cell r="AB165"/>
          <cell r="AP165">
            <v>0</v>
          </cell>
        </row>
        <row r="166">
          <cell r="D166" t="str">
            <v>X085A764</v>
          </cell>
          <cell r="E166" t="str">
            <v>X085A764-GRENFELL REHOUSING DEL PROG VOTED</v>
          </cell>
          <cell r="F166" t="str">
            <v>GROSS</v>
          </cell>
          <cell r="G166" t="str">
            <v>X085A764 GROSS</v>
          </cell>
          <cell r="H166" t="str">
            <v xml:space="preserve">GRENFELL REHOUSING </v>
          </cell>
          <cell r="I166">
            <v>26675</v>
          </cell>
          <cell r="J166" t="e">
            <v>#REF!</v>
          </cell>
          <cell r="K166">
            <v>9000</v>
          </cell>
          <cell r="L166"/>
          <cell r="M166">
            <v>11050</v>
          </cell>
          <cell r="N166">
            <v>2000</v>
          </cell>
          <cell r="O166">
            <v>13050</v>
          </cell>
          <cell r="P166">
            <v>14500</v>
          </cell>
          <cell r="Q166">
            <v>13050</v>
          </cell>
          <cell r="R166">
            <v>13050</v>
          </cell>
          <cell r="S166"/>
          <cell r="T166"/>
          <cell r="U166"/>
          <cell r="V166">
            <v>11500</v>
          </cell>
          <cell r="W166">
            <v>9000</v>
          </cell>
          <cell r="X166">
            <v>-4050</v>
          </cell>
          <cell r="Y166" t="str">
            <v>n</v>
          </cell>
          <cell r="Z166" t="str">
            <v>n</v>
          </cell>
          <cell r="AA166"/>
          <cell r="AB166" t="str">
            <v>Based on 18/19 forecast outturn which is higher than estimated costs in 2017/18 mostly due to more expensive accomodation take up e.g. serviced appartments. Programme is demand led and we have contractually committed to reimburse RBKC</v>
          </cell>
          <cell r="AE166" t="str">
            <v>Medium</v>
          </cell>
          <cell r="AF166" t="str">
            <v>SOS communication to RBKC of 3 April 2018 outlined MHCLG commitments towards supporting the Grenfell Community</v>
          </cell>
          <cell r="AG166" t="str">
            <v xml:space="preserve">To rehouse Grenfell residents (£11m) and Overseas relatives (£2.05m). </v>
          </cell>
          <cell r="AH166" t="str">
            <v>MHCLG committed to meet the costs of re-housing Category A individuals (households who lived in Grenfell Tower) in emergency, temporary and permanent accommodation until June 2018 and then provide a further one year rent-free period with an end date of June 2019 (including core utility bills). However, our planning assumption is RBKC will ask MHCLG to pick up the bill for the whole year. Failure to do so could lead to hardship and we think it extremely likely that the SofS would want to pay this.  </v>
          </cell>
          <cell r="AI166" t="str">
            <v>Yes we could spend less with the expectation RBKC foots rest of the bill.</v>
          </cell>
          <cell r="AJ166" t="str">
            <v xml:space="preserve">Review position by 30 June 2019 (end of exisiting commitment). </v>
          </cell>
          <cell r="AO166"/>
          <cell r="AP166">
            <v>13050</v>
          </cell>
        </row>
        <row r="167">
          <cell r="D167" t="str">
            <v>X085A765</v>
          </cell>
          <cell r="E167" t="str">
            <v>X085A765-GRENFELL TOWER UNIT DEL PROG VOTED</v>
          </cell>
          <cell r="F167" t="str">
            <v>GROSS</v>
          </cell>
          <cell r="G167" t="str">
            <v>X085A765 GROSS</v>
          </cell>
          <cell r="H167" t="str">
            <v xml:space="preserve">GRENFELL TOWER UNIT </v>
          </cell>
          <cell r="I167">
            <v>0</v>
          </cell>
          <cell r="J167" t="e">
            <v>#REF!</v>
          </cell>
          <cell r="K167">
            <v>0</v>
          </cell>
          <cell r="L167">
            <v>800</v>
          </cell>
          <cell r="M167"/>
          <cell r="N167">
            <v>0</v>
          </cell>
          <cell r="O167">
            <v>800</v>
          </cell>
          <cell r="P167">
            <v>1000</v>
          </cell>
          <cell r="Q167">
            <v>800</v>
          </cell>
          <cell r="R167">
            <v>800</v>
          </cell>
          <cell r="S167"/>
          <cell r="T167"/>
          <cell r="U167"/>
          <cell r="V167">
            <v>600</v>
          </cell>
          <cell r="W167">
            <v>-800</v>
          </cell>
          <cell r="X167">
            <v>-800</v>
          </cell>
          <cell r="Y167" t="str">
            <v>n</v>
          </cell>
          <cell r="Z167" t="str">
            <v>n</v>
          </cell>
          <cell r="AA167"/>
          <cell r="AB167" t="str">
            <v>Contractual commitment for work to progress Grenfell Memorial e.g. developing and maintainin the website</v>
          </cell>
          <cell r="AE167" t="str">
            <v>Low</v>
          </cell>
          <cell r="AF167" t="str">
            <v>SOS communication to RBKC of 3 April 2018 outlined MHCLG commitments towards supporting the Grenfell Community</v>
          </cell>
          <cell r="AG167" t="str">
            <v xml:space="preserve">MHCLG exploratory work to help set up up the Grenfell Memorial. </v>
          </cell>
          <cell r="AH167" t="str">
            <v xml:space="preserve">No focal point for information. Delay in setting up the Grenfell Memorial Commission. </v>
          </cell>
          <cell r="AI167" t="str">
            <v xml:space="preserve">No. This is the best estimate for this type of work benchmarked against other similar websites </v>
          </cell>
          <cell r="AJ167" t="str">
            <v>Keep under review to maximise any underspends</v>
          </cell>
          <cell r="AO167"/>
          <cell r="AP167">
            <v>800</v>
          </cell>
        </row>
        <row r="168">
          <cell r="D168" t="str">
            <v>X085A768</v>
          </cell>
          <cell r="E168" t="str">
            <v>X085A768-GRENFELL AUTUMN BUDGET 2017 COMMITMENT DEL PROG VOT</v>
          </cell>
          <cell r="F168" t="str">
            <v>GROSS</v>
          </cell>
          <cell r="G168" t="str">
            <v>X085A768 GROSS</v>
          </cell>
          <cell r="H168" t="str">
            <v>GRENFELL AUTUMN BUDGET 2017 COMMITMENT</v>
          </cell>
          <cell r="I168">
            <v>0</v>
          </cell>
          <cell r="J168" t="e">
            <v>#REF!</v>
          </cell>
          <cell r="K168">
            <v>0</v>
          </cell>
          <cell r="L168"/>
          <cell r="M168"/>
          <cell r="N168">
            <v>1950</v>
          </cell>
          <cell r="O168">
            <v>1950</v>
          </cell>
          <cell r="P168">
            <v>1950</v>
          </cell>
          <cell r="Q168">
            <v>1950</v>
          </cell>
          <cell r="R168">
            <v>1950</v>
          </cell>
          <cell r="S168"/>
          <cell r="T168"/>
          <cell r="U168"/>
          <cell r="V168">
            <v>1950</v>
          </cell>
          <cell r="W168">
            <v>0</v>
          </cell>
          <cell r="X168">
            <v>-1950</v>
          </cell>
          <cell r="Y168" t="str">
            <v>n</v>
          </cell>
          <cell r="Z168" t="str">
            <v>n</v>
          </cell>
          <cell r="AA168"/>
          <cell r="AB168" t="str">
            <v>Business cases signed off. RBKC expect to receive this funding. Fully funded as part of AB17 £28m commitment. </v>
          </cell>
          <cell r="AE168" t="str">
            <v>N/A</v>
          </cell>
          <cell r="AF168" t="str">
            <v>Chancellor announced the funding at AB17</v>
          </cell>
          <cell r="AG168" t="str">
            <v xml:space="preserve">Grenfell Community Support Business Cases for Health and Well Being (Mental Health) and FFAC. </v>
          </cell>
          <cell r="AH168" t="str">
            <v xml:space="preserve">RBKC is expecting this money. Chancellor announced the funding in AB17. </v>
          </cell>
          <cell r="AI168" t="str">
            <v>NO</v>
          </cell>
          <cell r="AJ168" t="str">
            <v>Publically announced funding for this commitment leaves no wiggle room.</v>
          </cell>
          <cell r="AM168" t="str">
            <v>£5m Lancs West originally reported as RDEL commitment is in fact CDEL - please include in CDEL commitments</v>
          </cell>
          <cell r="AO168"/>
          <cell r="AP168">
            <v>1950</v>
          </cell>
        </row>
        <row r="169">
          <cell r="D169" t="str">
            <v>X085A770</v>
          </cell>
          <cell r="E169" t="str">
            <v>X085A770-GRENFELL PUBLIC INQUIRY DEL PROG VOTED</v>
          </cell>
          <cell r="F169" t="str">
            <v>GROSS</v>
          </cell>
          <cell r="G169" t="str">
            <v>X085A770 GROSS</v>
          </cell>
          <cell r="H169" t="str">
            <v xml:space="preserve">GRENFELL PUBLIC INQUIRY </v>
          </cell>
          <cell r="I169">
            <v>1000</v>
          </cell>
          <cell r="J169" t="e">
            <v>#REF!</v>
          </cell>
          <cell r="K169">
            <v>0</v>
          </cell>
          <cell r="L169"/>
          <cell r="M169">
            <v>1000</v>
          </cell>
          <cell r="N169">
            <v>0</v>
          </cell>
          <cell r="O169">
            <v>1000</v>
          </cell>
          <cell r="P169">
            <v>1500</v>
          </cell>
          <cell r="Q169">
            <v>1000</v>
          </cell>
          <cell r="R169">
            <v>1000</v>
          </cell>
          <cell r="S169"/>
          <cell r="T169"/>
          <cell r="U169"/>
          <cell r="V169">
            <v>0</v>
          </cell>
          <cell r="W169">
            <v>0</v>
          </cell>
          <cell r="X169">
            <v>-1000</v>
          </cell>
          <cell r="Y169" t="str">
            <v>n</v>
          </cell>
          <cell r="Z169" t="str">
            <v>n</v>
          </cell>
          <cell r="AA169"/>
          <cell r="AB169" t="str">
            <v>MHCLG Public Inquiry Response Team (PIRT). spend. Lack of funding means MHCLG will not respond to the Grenfell Inquiry</v>
          </cell>
          <cell r="AE169" t="str">
            <v>Low</v>
          </cell>
          <cell r="AF169" t="str">
            <v>Team formed to support MHCLG announcement to PM announcement on 15 June 2017 for a Grenfell Tower Public Inquiry</v>
          </cell>
          <cell r="AG169" t="str">
            <v xml:space="preserve">To support MHCLG response to the Grenfell Public Inquiry. </v>
          </cell>
          <cell r="AH169" t="str">
            <v xml:space="preserve">A lack of funding for MHCLG PIRT will result in failure to facilitate the wider HMG response. </v>
          </cell>
          <cell r="AI169" t="str">
            <v xml:space="preserve">It is possisble to spend less. The consequnces are a slow response to a high profile public inquiry. This will result in reputational damage. </v>
          </cell>
          <cell r="AJ169" t="str">
            <v>Keep under review to maximise any underspends</v>
          </cell>
          <cell r="AO169"/>
          <cell r="AP169">
            <v>1000</v>
          </cell>
        </row>
        <row r="170">
          <cell r="D170" t="str">
            <v>X085A812</v>
          </cell>
          <cell r="E170" t="str">
            <v>X085A812-OFFICE FOR GRENFELL TOWER DEL PROG VOTED</v>
          </cell>
          <cell r="F170" t="str">
            <v>GROSS</v>
          </cell>
          <cell r="G170" t="str">
            <v>X085A812 GROSS</v>
          </cell>
          <cell r="H170" t="str">
            <v xml:space="preserve">OFFICE FOR GRENFELL TOWER </v>
          </cell>
          <cell r="I170">
            <v>0</v>
          </cell>
          <cell r="J170" t="e">
            <v>#REF!</v>
          </cell>
          <cell r="K170">
            <v>0</v>
          </cell>
          <cell r="L170"/>
          <cell r="M170">
            <v>4350</v>
          </cell>
          <cell r="N170">
            <v>0</v>
          </cell>
          <cell r="O170">
            <v>4350</v>
          </cell>
          <cell r="P170">
            <v>6000</v>
          </cell>
          <cell r="Q170">
            <v>4350</v>
          </cell>
          <cell r="R170">
            <v>4350</v>
          </cell>
          <cell r="S170"/>
          <cell r="T170"/>
          <cell r="U170"/>
          <cell r="V170">
            <v>3500</v>
          </cell>
          <cell r="W170">
            <v>0</v>
          </cell>
          <cell r="X170">
            <v>-4350</v>
          </cell>
          <cell r="Y170" t="str">
            <v>n</v>
          </cell>
          <cell r="Z170" t="str">
            <v>n</v>
          </cell>
          <cell r="AA170"/>
          <cell r="AB170" t="str">
            <v>New Pressure - supporting costs for taking control of the Grenfell tower (recruitment) and contracts associated e.g. Kenyon contract for storage</v>
          </cell>
          <cell r="AE170" t="str">
            <v>Low</v>
          </cell>
          <cell r="AF170" t="str">
            <v xml:space="preserve">HMG 1 August 2018 announcmement MHCLG will take responsibility for the tower. Plans to transfer tower site are at pace. </v>
          </cell>
          <cell r="AG170" t="str">
            <v xml:space="preserve">To fund the HMG decision to take ownership of the Grenfell Tower site. </v>
          </cell>
          <cell r="AH170" t="str">
            <v>SoS has annouced the decision. Work is progressing at pace to take possession of the site. Grenfell residents are expecting this to happen. Contangion. </v>
          </cell>
          <cell r="AI170" t="str">
            <v xml:space="preserve">Not in relation to current contracts. Exisiting commercial arrangments will undergo due diligence as part of the transfer. </v>
          </cell>
          <cell r="AJ170" t="str">
            <v>Keep under review to maximise any underspends</v>
          </cell>
          <cell r="AO170"/>
          <cell r="AP170">
            <v>4350</v>
          </cell>
        </row>
        <row r="171">
          <cell r="D171"/>
          <cell r="E171"/>
          <cell r="F171" t="str">
            <v>GROSS</v>
          </cell>
          <cell r="G171" t="str">
            <v xml:space="preserve"> GROSS</v>
          </cell>
          <cell r="H171" t="str">
            <v>GRENFELL RECOVERY</v>
          </cell>
          <cell r="I171">
            <v>27675</v>
          </cell>
          <cell r="J171" t="e">
            <v>#REF!</v>
          </cell>
          <cell r="K171">
            <v>9000</v>
          </cell>
          <cell r="L171">
            <v>800</v>
          </cell>
          <cell r="M171">
            <v>16400</v>
          </cell>
          <cell r="N171">
            <v>3950</v>
          </cell>
          <cell r="O171">
            <v>21150</v>
          </cell>
          <cell r="P171">
            <v>24950</v>
          </cell>
          <cell r="Q171"/>
          <cell r="R171">
            <v>21150</v>
          </cell>
          <cell r="S171"/>
          <cell r="T171"/>
          <cell r="U171"/>
          <cell r="V171">
            <v>17550</v>
          </cell>
          <cell r="W171">
            <v>8200</v>
          </cell>
          <cell r="X171">
            <v>-12150</v>
          </cell>
          <cell r="Y171"/>
          <cell r="Z171"/>
          <cell r="AA171"/>
          <cell r="AB171">
            <v>0</v>
          </cell>
          <cell r="AO171"/>
          <cell r="AP171"/>
        </row>
        <row r="172">
          <cell r="D172"/>
          <cell r="E172"/>
          <cell r="F172" t="str">
            <v>GROSS</v>
          </cell>
          <cell r="G172" t="str">
            <v xml:space="preserve"> GROSS</v>
          </cell>
          <cell r="H172" t="str">
            <v>PORTFOLIO 5.A: SUPPORT FOR THOSE AFFECTED Total</v>
          </cell>
          <cell r="I172">
            <v>27675</v>
          </cell>
          <cell r="J172" t="e">
            <v>#REF!</v>
          </cell>
          <cell r="K172">
            <v>9000</v>
          </cell>
          <cell r="L172">
            <v>800</v>
          </cell>
          <cell r="M172">
            <v>16400</v>
          </cell>
          <cell r="N172">
            <v>3950</v>
          </cell>
          <cell r="O172">
            <v>21150</v>
          </cell>
          <cell r="P172">
            <v>24950</v>
          </cell>
          <cell r="Q172">
            <v>0</v>
          </cell>
          <cell r="R172">
            <v>21150</v>
          </cell>
          <cell r="S172"/>
          <cell r="T172"/>
          <cell r="U172"/>
          <cell r="V172">
            <v>17550</v>
          </cell>
          <cell r="W172">
            <v>8200</v>
          </cell>
          <cell r="X172">
            <v>-12150</v>
          </cell>
          <cell r="Y172"/>
          <cell r="Z172"/>
          <cell r="AA172"/>
          <cell r="AB172">
            <v>0</v>
          </cell>
          <cell r="AO172"/>
          <cell r="AP172"/>
        </row>
        <row r="173">
          <cell r="D173" t="str">
            <v>X085A166</v>
          </cell>
          <cell r="E173" t="str">
            <v>X085A166-BUILDINGS FOR THE FUTURE: STANDARDS &amp; SUSTAINABILIT</v>
          </cell>
          <cell r="F173" t="str">
            <v>GROSS</v>
          </cell>
          <cell r="G173" t="str">
            <v>X085A166 GROSS</v>
          </cell>
          <cell r="H173" t="str">
            <v>X085A166-BSP TECHNICAL POLICY DEL PROG VOTED</v>
          </cell>
          <cell r="I173">
            <v>0</v>
          </cell>
          <cell r="J173" t="e">
            <v>#REF!</v>
          </cell>
          <cell r="K173">
            <v>0</v>
          </cell>
          <cell r="L173">
            <v>100</v>
          </cell>
          <cell r="M173"/>
          <cell r="N173">
            <v>1100</v>
          </cell>
          <cell r="O173">
            <v>1200</v>
          </cell>
          <cell r="P173">
            <v>8400</v>
          </cell>
          <cell r="Q173">
            <v>7770</v>
          </cell>
          <cell r="R173">
            <v>7770</v>
          </cell>
          <cell r="S173"/>
          <cell r="T173"/>
          <cell r="U173"/>
          <cell r="V173">
            <v>7300</v>
          </cell>
          <cell r="W173">
            <v>-100</v>
          </cell>
          <cell r="X173">
            <v>-1200</v>
          </cell>
          <cell r="Y173" t="str">
            <v>n</v>
          </cell>
          <cell r="Z173" t="str">
            <v>n</v>
          </cell>
          <cell r="AA173"/>
          <cell r="AB173" t="str">
            <v>The whole Building Regs budget was being held as a pressure. Underpinning this is £1.7m previous BREP budget baselined into MHCLG budgets. Balance is the additional ask to implement Hackitt review</v>
          </cell>
          <cell r="AE173" t="str">
            <v>mid</v>
          </cell>
          <cell r="AF173" t="str">
            <v>Covers a variety of of commitments. BSP Implementation Plan announced in December 2018. JIT set up in June 2018. A number of contracts signed between 2017 &amp; 2018 - evidence on BSP Procurment Tracker </v>
          </cell>
          <cell r="AG173" t="str">
            <v>Implementation of the recommendations from the Hackitt review</v>
          </cell>
          <cell r="AH173" t="str">
            <v>Political consequences. Delay in political commitment for a wholesome response to the Grenfell fire including addressing systemic regulatory shortcomings. Reputational damage for the Department</v>
          </cell>
          <cell r="AI173" t="str">
            <v>If we chose to defer work not do some of the work it may be possible. Likely public backlash. Impact assessment, consultations and planning is about to get underway.</v>
          </cell>
          <cell r="AJ173" t="str">
            <v xml:space="preserve">We would need to know ahead of March before the impact assessment and consultation. </v>
          </cell>
          <cell r="AO173">
            <v>-7570</v>
          </cell>
          <cell r="AP173">
            <v>200</v>
          </cell>
        </row>
        <row r="174">
          <cell r="D174" t="str">
            <v>X085A759</v>
          </cell>
          <cell r="E174"/>
          <cell r="F174" t="str">
            <v>GROSS</v>
          </cell>
          <cell r="G174" t="str">
            <v>X085A759 GROSS</v>
          </cell>
          <cell r="H174" t="str">
            <v>X085A759-BSP REMEDIATION POLICY DEL PROG VOTED</v>
          </cell>
          <cell r="I174"/>
          <cell r="J174"/>
          <cell r="K174"/>
          <cell r="L174">
            <v>1250</v>
          </cell>
          <cell r="M174"/>
          <cell r="N174"/>
          <cell r="O174"/>
          <cell r="P174"/>
          <cell r="Q174"/>
          <cell r="R174"/>
          <cell r="S174"/>
          <cell r="T174"/>
          <cell r="U174"/>
          <cell r="V174"/>
          <cell r="W174"/>
          <cell r="X174"/>
          <cell r="Y174"/>
          <cell r="Z174"/>
          <cell r="AA174"/>
          <cell r="AB174"/>
          <cell r="AF174"/>
          <cell r="AO174">
            <v>1550</v>
          </cell>
          <cell r="AP174">
            <v>1550</v>
          </cell>
        </row>
        <row r="175">
          <cell r="D175" t="str">
            <v>X085A173</v>
          </cell>
          <cell r="E175"/>
          <cell r="F175" t="str">
            <v>GROSS</v>
          </cell>
          <cell r="G175" t="str">
            <v>X085A173 GROSS</v>
          </cell>
          <cell r="H175" t="str">
            <v>X085A173-BSP ENERGY SAFE MATERIALS DEL PROG VOTED</v>
          </cell>
          <cell r="I175"/>
          <cell r="J175"/>
          <cell r="K175"/>
          <cell r="L175">
            <v>125</v>
          </cell>
          <cell r="M175"/>
          <cell r="N175"/>
          <cell r="O175"/>
          <cell r="P175"/>
          <cell r="Q175"/>
          <cell r="R175"/>
          <cell r="S175"/>
          <cell r="T175"/>
          <cell r="U175"/>
          <cell r="V175"/>
          <cell r="W175"/>
          <cell r="X175"/>
          <cell r="Y175"/>
          <cell r="Z175"/>
          <cell r="AA175"/>
          <cell r="AB175"/>
          <cell r="AF175"/>
          <cell r="AO175">
            <v>3692</v>
          </cell>
          <cell r="AP175">
            <v>3692</v>
          </cell>
        </row>
        <row r="176">
          <cell r="D176" t="str">
            <v>X085A820</v>
          </cell>
          <cell r="E176"/>
          <cell r="F176" t="str">
            <v>GROSS</v>
          </cell>
          <cell r="G176" t="str">
            <v>X085A820 GROSS</v>
          </cell>
          <cell r="H176" t="str">
            <v>X085A820-BSP RESPONSIBLE INDUSTRY AND RESIDENTS VOICE DEL PROG VOTED</v>
          </cell>
          <cell r="I176"/>
          <cell r="J176"/>
          <cell r="K176"/>
          <cell r="L176">
            <v>0</v>
          </cell>
          <cell r="M176"/>
          <cell r="N176"/>
          <cell r="O176"/>
          <cell r="P176"/>
          <cell r="Q176"/>
          <cell r="R176"/>
          <cell r="S176"/>
          <cell r="T176"/>
          <cell r="U176"/>
          <cell r="V176"/>
          <cell r="W176"/>
          <cell r="X176"/>
          <cell r="Y176"/>
          <cell r="Z176"/>
          <cell r="AA176"/>
          <cell r="AB176"/>
          <cell r="AF176"/>
          <cell r="AO176">
            <v>1000</v>
          </cell>
          <cell r="AP176">
            <v>1000</v>
          </cell>
        </row>
        <row r="177">
          <cell r="D177" t="str">
            <v>X085A821</v>
          </cell>
          <cell r="E177" t="str">
            <v>X085A173-ENERGY EFFICIENT PROGRAMMES DEL PROG VOTED</v>
          </cell>
          <cell r="F177" t="str">
            <v>GROSS</v>
          </cell>
          <cell r="G177" t="str">
            <v>X085A821 GROSS</v>
          </cell>
          <cell r="H177" t="str">
            <v>X085A821-BSP REGULATOR AND ACCOUNTABILITY DEL PROG VOTED</v>
          </cell>
          <cell r="I177">
            <v>217</v>
          </cell>
          <cell r="J177" t="e">
            <v>#REF!</v>
          </cell>
          <cell r="K177">
            <v>240</v>
          </cell>
          <cell r="L177">
            <v>5000</v>
          </cell>
          <cell r="M177"/>
          <cell r="N177">
            <v>4821</v>
          </cell>
          <cell r="O177">
            <v>9821</v>
          </cell>
          <cell r="P177">
            <v>4896</v>
          </cell>
          <cell r="Q177">
            <v>4500</v>
          </cell>
          <cell r="R177">
            <v>4500</v>
          </cell>
          <cell r="S177"/>
          <cell r="T177"/>
          <cell r="U177"/>
          <cell r="V177">
            <v>225</v>
          </cell>
          <cell r="W177">
            <v>-4760</v>
          </cell>
          <cell r="X177">
            <v>-9581</v>
          </cell>
          <cell r="Y177" t="str">
            <v>n</v>
          </cell>
          <cell r="Z177" t="str">
            <v>n</v>
          </cell>
          <cell r="AA177"/>
          <cell r="AB177" t="str">
            <v>Hackitt Review implementation</v>
          </cell>
          <cell r="AE177" t="str">
            <v>mid</v>
          </cell>
          <cell r="AF177" t="str">
            <v xml:space="preserve">A number of contracts signed between 2017 &amp; 2018 - evidence on BSP Procurment Tracker </v>
          </cell>
          <cell r="AG177" t="str">
            <v>Implementation of the recommendations from the Hackitt review</v>
          </cell>
          <cell r="AH177" t="str">
            <v>Political consequences. Delay in political commitment for a wholesome response to the Grenfell fire including addressing systemic regulatory shortcomings. Reputational damage for the Department</v>
          </cell>
          <cell r="AI177" t="str">
            <v>Yes we could. Programme will shortly commence Impact Assessments. Possibility of modeling full to medium regullations</v>
          </cell>
          <cell r="AJ177" t="str">
            <v xml:space="preserve">Keep under review depending on IA outcomes. </v>
          </cell>
          <cell r="AO177">
            <v>500</v>
          </cell>
          <cell r="AP177">
            <v>5000</v>
          </cell>
        </row>
        <row r="178">
          <cell r="D178" t="str">
            <v>X085A818</v>
          </cell>
          <cell r="E178" t="str">
            <v>X085A759-BUILDING SAFETY POLICY &amp; ADVICE DEL PROG VOTED</v>
          </cell>
          <cell r="F178" t="str">
            <v>GROSS</v>
          </cell>
          <cell r="G178" t="str">
            <v>X085A818 GROSS</v>
          </cell>
          <cell r="H178" t="str">
            <v>X085A818-BSP STRATEGY DEL PROG VOTED</v>
          </cell>
          <cell r="I178">
            <v>1000</v>
          </cell>
          <cell r="J178" t="e">
            <v>#REF!</v>
          </cell>
          <cell r="K178">
            <v>0</v>
          </cell>
          <cell r="L178">
            <v>0</v>
          </cell>
          <cell r="M178"/>
          <cell r="N178">
            <v>0</v>
          </cell>
          <cell r="O178">
            <v>0</v>
          </cell>
          <cell r="P178"/>
          <cell r="Q178"/>
          <cell r="R178"/>
          <cell r="S178"/>
          <cell r="T178"/>
          <cell r="U178"/>
          <cell r="V178"/>
          <cell r="W178">
            <v>0</v>
          </cell>
          <cell r="X178">
            <v>0</v>
          </cell>
          <cell r="Y178" t="str">
            <v>n</v>
          </cell>
          <cell r="Z178" t="str">
            <v>n</v>
          </cell>
          <cell r="AA178"/>
          <cell r="AB178"/>
          <cell r="AO178">
            <v>800</v>
          </cell>
          <cell r="AP178">
            <v>800</v>
          </cell>
        </row>
        <row r="179">
          <cell r="D179"/>
          <cell r="E179"/>
          <cell r="F179" t="str">
            <v>GROSS</v>
          </cell>
          <cell r="G179" t="str">
            <v xml:space="preserve"> GROSS</v>
          </cell>
          <cell r="H179" t="str">
            <v>BUILDING SAFETY</v>
          </cell>
          <cell r="I179">
            <v>1217</v>
          </cell>
          <cell r="J179" t="e">
            <v>#REF!</v>
          </cell>
          <cell r="K179">
            <v>240</v>
          </cell>
          <cell r="L179">
            <v>6475</v>
          </cell>
          <cell r="M179">
            <v>0</v>
          </cell>
          <cell r="N179">
            <v>5921</v>
          </cell>
          <cell r="O179">
            <v>12396</v>
          </cell>
          <cell r="P179">
            <v>13296</v>
          </cell>
          <cell r="Q179"/>
          <cell r="R179">
            <v>12270</v>
          </cell>
          <cell r="S179"/>
          <cell r="T179"/>
          <cell r="U179"/>
          <cell r="V179">
            <v>7525</v>
          </cell>
          <cell r="W179">
            <v>-6235</v>
          </cell>
          <cell r="X179">
            <v>-12156</v>
          </cell>
          <cell r="Y179"/>
          <cell r="Z179"/>
          <cell r="AA179"/>
          <cell r="AB179">
            <v>0</v>
          </cell>
          <cell r="AO179"/>
          <cell r="AP179"/>
        </row>
        <row r="180">
          <cell r="D180"/>
          <cell r="E180"/>
          <cell r="F180" t="str">
            <v>GROSS</v>
          </cell>
          <cell r="G180" t="str">
            <v xml:space="preserve"> GROSS</v>
          </cell>
          <cell r="H180" t="str">
            <v>PORTFOLIO 5.B: BUILDING SAFETY PROGRAMME Total</v>
          </cell>
          <cell r="I180">
            <v>1217</v>
          </cell>
          <cell r="J180" t="e">
            <v>#REF!</v>
          </cell>
          <cell r="K180">
            <v>240</v>
          </cell>
          <cell r="L180">
            <v>6475</v>
          </cell>
          <cell r="M180">
            <v>0</v>
          </cell>
          <cell r="N180">
            <v>5921</v>
          </cell>
          <cell r="O180">
            <v>12396</v>
          </cell>
          <cell r="P180">
            <v>13296</v>
          </cell>
          <cell r="Q180">
            <v>0</v>
          </cell>
          <cell r="R180">
            <v>12270</v>
          </cell>
          <cell r="S180"/>
          <cell r="T180"/>
          <cell r="U180"/>
          <cell r="V180">
            <v>7525</v>
          </cell>
          <cell r="W180">
            <v>-6235</v>
          </cell>
          <cell r="X180">
            <v>-12156</v>
          </cell>
          <cell r="Y180"/>
          <cell r="Z180"/>
          <cell r="AA180"/>
          <cell r="AB180">
            <v>0</v>
          </cell>
          <cell r="AO180"/>
          <cell r="AP180"/>
        </row>
        <row r="181">
          <cell r="D181"/>
          <cell r="E181"/>
          <cell r="F181" t="str">
            <v>GROSS</v>
          </cell>
          <cell r="G181" t="str">
            <v xml:space="preserve"> GROSS</v>
          </cell>
          <cell r="H181" t="str">
            <v>STRATEGIC OBJECTIVE 5:  Total</v>
          </cell>
          <cell r="I181">
            <v>28892</v>
          </cell>
          <cell r="J181" t="e">
            <v>#REF!</v>
          </cell>
          <cell r="K181">
            <v>9240</v>
          </cell>
          <cell r="L181">
            <v>7275</v>
          </cell>
          <cell r="M181">
            <v>16400</v>
          </cell>
          <cell r="N181">
            <v>9871</v>
          </cell>
          <cell r="O181">
            <v>33546</v>
          </cell>
          <cell r="P181">
            <v>38246</v>
          </cell>
          <cell r="Q181">
            <v>0</v>
          </cell>
          <cell r="R181">
            <v>33420</v>
          </cell>
          <cell r="S181"/>
          <cell r="T181"/>
          <cell r="U181"/>
          <cell r="V181">
            <v>25075</v>
          </cell>
          <cell r="W181">
            <v>1965</v>
          </cell>
          <cell r="X181">
            <v>-24306</v>
          </cell>
          <cell r="Y181"/>
          <cell r="Z181"/>
          <cell r="AA181"/>
          <cell r="AB181">
            <v>0</v>
          </cell>
          <cell r="AO181"/>
          <cell r="AP181"/>
        </row>
        <row r="182">
          <cell r="D182"/>
          <cell r="E182"/>
          <cell r="F182" t="str">
            <v>GROSS</v>
          </cell>
          <cell r="G182" t="str">
            <v xml:space="preserve"> GROSS</v>
          </cell>
          <cell r="H182"/>
          <cell r="I182"/>
          <cell r="J182"/>
          <cell r="K182"/>
          <cell r="L182">
            <v>0</v>
          </cell>
          <cell r="M182"/>
          <cell r="N182"/>
          <cell r="O182">
            <v>0</v>
          </cell>
          <cell r="P182"/>
          <cell r="Q182"/>
          <cell r="R182"/>
          <cell r="S182"/>
          <cell r="T182"/>
          <cell r="U182"/>
          <cell r="V182"/>
          <cell r="W182">
            <v>0</v>
          </cell>
          <cell r="X182">
            <v>0</v>
          </cell>
          <cell r="Y182"/>
          <cell r="Z182"/>
          <cell r="AA182"/>
          <cell r="AB182"/>
          <cell r="AO182"/>
          <cell r="AP182"/>
        </row>
        <row r="183">
          <cell r="D183" t="str">
            <v>X085A001</v>
          </cell>
          <cell r="E183" t="str">
            <v>X085A001-CENTRAL ADMIN: OUTSIDE ADMIN COSTS LIMIT DEL PROG V</v>
          </cell>
          <cell r="F183" t="str">
            <v>GROSS</v>
          </cell>
          <cell r="G183" t="str">
            <v>X085A001 GROSS</v>
          </cell>
          <cell r="H183" t="str">
            <v>CENTRAL ADMIN: OUTSIDE ADMIN COSTS LIMIT</v>
          </cell>
          <cell r="I183">
            <v>2500</v>
          </cell>
          <cell r="J183" t="e">
            <v>#REF!</v>
          </cell>
          <cell r="K183">
            <v>2500</v>
          </cell>
          <cell r="L183"/>
          <cell r="M183">
            <v>2500</v>
          </cell>
          <cell r="N183"/>
          <cell r="O183">
            <v>2500</v>
          </cell>
          <cell r="P183">
            <v>2500</v>
          </cell>
          <cell r="Q183">
            <v>2500</v>
          </cell>
          <cell r="R183">
            <v>2500</v>
          </cell>
          <cell r="S183"/>
          <cell r="T183"/>
          <cell r="U183"/>
          <cell r="V183">
            <v>2500</v>
          </cell>
          <cell r="W183">
            <v>2500</v>
          </cell>
          <cell r="X183">
            <v>0</v>
          </cell>
          <cell r="Y183"/>
          <cell r="Z183"/>
          <cell r="AA183"/>
          <cell r="AB183"/>
          <cell r="AO183"/>
          <cell r="AP183">
            <v>2500</v>
          </cell>
        </row>
        <row r="184">
          <cell r="D184" t="str">
            <v>X085A352</v>
          </cell>
          <cell r="E184" t="str">
            <v>X085A352-ANALYTICAL SERVICES DEL PROG VOTED</v>
          </cell>
          <cell r="F184" t="str">
            <v>GROSS</v>
          </cell>
          <cell r="G184" t="str">
            <v>X085A352 GROSS</v>
          </cell>
          <cell r="H184" t="str">
            <v>ANALYTICAL SERVICES</v>
          </cell>
          <cell r="I184">
            <v>0</v>
          </cell>
          <cell r="J184" t="e">
            <v>#REF!</v>
          </cell>
          <cell r="K184">
            <v>0</v>
          </cell>
          <cell r="L184">
            <v>0</v>
          </cell>
          <cell r="M184"/>
          <cell r="N184">
            <v>0</v>
          </cell>
          <cell r="O184">
            <v>0</v>
          </cell>
          <cell r="P184"/>
          <cell r="Q184"/>
          <cell r="R184"/>
          <cell r="S184"/>
          <cell r="T184"/>
          <cell r="U184"/>
          <cell r="V184"/>
          <cell r="W184">
            <v>0</v>
          </cell>
          <cell r="X184">
            <v>0</v>
          </cell>
          <cell r="Y184"/>
          <cell r="Z184"/>
          <cell r="AA184"/>
          <cell r="AB184"/>
          <cell r="AO184"/>
          <cell r="AP184">
            <v>0</v>
          </cell>
        </row>
        <row r="185">
          <cell r="D185" t="str">
            <v>X085A356</v>
          </cell>
          <cell r="E185" t="str">
            <v>X085A356-COMMUNICATIONS DEL PROG VOTED</v>
          </cell>
          <cell r="F185" t="str">
            <v>GROSS</v>
          </cell>
          <cell r="G185" t="str">
            <v>X085A356 GROSS</v>
          </cell>
          <cell r="H185" t="str">
            <v>COMMUNICATIONS</v>
          </cell>
          <cell r="I185">
            <v>4340</v>
          </cell>
          <cell r="J185" t="e">
            <v>#REF!</v>
          </cell>
          <cell r="K185">
            <v>3150</v>
          </cell>
          <cell r="L185">
            <v>3150</v>
          </cell>
          <cell r="M185"/>
          <cell r="N185">
            <v>0</v>
          </cell>
          <cell r="O185">
            <v>3150</v>
          </cell>
          <cell r="P185">
            <v>3150</v>
          </cell>
          <cell r="Q185">
            <v>3150</v>
          </cell>
          <cell r="R185">
            <v>3150</v>
          </cell>
          <cell r="S185"/>
          <cell r="T185"/>
          <cell r="U185"/>
          <cell r="V185">
            <v>3150</v>
          </cell>
          <cell r="W185">
            <v>0</v>
          </cell>
          <cell r="X185">
            <v>0</v>
          </cell>
          <cell r="Y185"/>
          <cell r="Z185"/>
          <cell r="AA185"/>
          <cell r="AB185"/>
          <cell r="AO185"/>
          <cell r="AP185">
            <v>3150</v>
          </cell>
        </row>
        <row r="186">
          <cell r="D186" t="str">
            <v>X085A817</v>
          </cell>
          <cell r="E186" t="str">
            <v>X085A817-DIGITAL LOCAL DEL PROG VOTED</v>
          </cell>
          <cell r="F186" t="str">
            <v>GROSS</v>
          </cell>
          <cell r="G186" t="str">
            <v>X085A817 GROSS</v>
          </cell>
          <cell r="H186" t="str">
            <v>DIGITAL LOCAL</v>
          </cell>
          <cell r="I186">
            <v>0</v>
          </cell>
          <cell r="J186" t="e">
            <v>#REF!</v>
          </cell>
          <cell r="K186">
            <v>0</v>
          </cell>
          <cell r="L186"/>
          <cell r="M186"/>
          <cell r="N186">
            <v>5340</v>
          </cell>
          <cell r="O186">
            <v>5340</v>
          </cell>
          <cell r="P186">
            <v>5840</v>
          </cell>
          <cell r="Q186">
            <v>4000</v>
          </cell>
          <cell r="R186">
            <v>4000</v>
          </cell>
          <cell r="S186"/>
          <cell r="T186"/>
          <cell r="U186"/>
          <cell r="V186">
            <v>0</v>
          </cell>
          <cell r="W186">
            <v>0</v>
          </cell>
          <cell r="X186">
            <v>-5340</v>
          </cell>
          <cell r="Y186"/>
          <cell r="Z186"/>
          <cell r="AA186"/>
          <cell r="AB186"/>
          <cell r="AG186" t="str">
            <v xml:space="preserve">•	The announcement at LGA Conference in July 2018 by Minister Sunak committed £7.5m of budget to helping councils transform their digital services in line with the Government’s Local Digital Declaration. </v>
          </cell>
          <cell r="AH186" t="str">
            <v>Realising the benefits of digital far more slowly than necessary - therefore not delivering best value for money</v>
          </cell>
          <cell r="AI186" t="str">
            <v>yes, and delay some next phase process.
●	The momentum created by launching the Local Digital Declaration, and enthusiasm among authorities to work together and produce common standards and digital products will be lost._x000D_
●	There is a wider reputational risk in not delivering support when it’s recognised as a potent way to realise medium to long term efficiencies,</v>
          </cell>
          <cell r="AJ186" t="str">
            <v>as soon as possible, as the planning for the next phase of applications from Local authorites were planned for Qtr 1 2019/20</v>
          </cell>
          <cell r="AO186"/>
          <cell r="AP186">
            <v>4000</v>
          </cell>
        </row>
        <row r="187">
          <cell r="D187" t="str">
            <v>X085A375</v>
          </cell>
          <cell r="E187" t="str">
            <v>X085A375-Regional Fire Control Centres DEL Prog Voted</v>
          </cell>
          <cell r="F187" t="str">
            <v>GROSS</v>
          </cell>
          <cell r="G187" t="str">
            <v>X085A375 GROSS</v>
          </cell>
          <cell r="H187" t="str">
            <v>Regional Fire Control Centres</v>
          </cell>
          <cell r="I187">
            <v>3894</v>
          </cell>
          <cell r="J187" t="e">
            <v>#REF!</v>
          </cell>
          <cell r="K187">
            <v>3925</v>
          </cell>
          <cell r="L187"/>
          <cell r="M187">
            <v>3925</v>
          </cell>
          <cell r="N187">
            <v>0</v>
          </cell>
          <cell r="O187">
            <v>3925</v>
          </cell>
          <cell r="P187">
            <v>4800</v>
          </cell>
          <cell r="Q187">
            <v>3925</v>
          </cell>
          <cell r="R187">
            <v>3925</v>
          </cell>
          <cell r="S187"/>
          <cell r="T187"/>
          <cell r="U187"/>
          <cell r="V187">
            <v>3925</v>
          </cell>
          <cell r="W187">
            <v>3925</v>
          </cell>
          <cell r="X187">
            <v>0</v>
          </cell>
          <cell r="Y187"/>
          <cell r="Z187"/>
          <cell r="AA187"/>
          <cell r="AB187"/>
          <cell r="AG187" t="str">
            <v>Grant based on the value of rent for regional control centres.</v>
          </cell>
          <cell r="AH187" t="str">
            <v>Legal commitment to do this</v>
          </cell>
          <cell r="AI187" t="str">
            <v>Rent varies every 5 years, whihc will be next year. Could go up.</v>
          </cell>
          <cell r="AO187">
            <v>87</v>
          </cell>
          <cell r="AP187">
            <v>4012</v>
          </cell>
        </row>
        <row r="188">
          <cell r="D188" t="str">
            <v>HEDIG</v>
          </cell>
          <cell r="E188"/>
          <cell r="F188" t="str">
            <v>GROSS</v>
          </cell>
          <cell r="G188" t="str">
            <v>HEDIG GROSS</v>
          </cell>
          <cell r="H188" t="str">
            <v>Homes England Digital</v>
          </cell>
          <cell r="I188"/>
          <cell r="J188"/>
          <cell r="K188">
            <v>0</v>
          </cell>
          <cell r="L188">
            <v>0</v>
          </cell>
          <cell r="M188">
            <v>0</v>
          </cell>
          <cell r="N188">
            <v>6400</v>
          </cell>
          <cell r="O188">
            <v>6400</v>
          </cell>
          <cell r="P188">
            <v>6400</v>
          </cell>
          <cell r="Q188">
            <v>4000</v>
          </cell>
          <cell r="R188">
            <v>2000</v>
          </cell>
          <cell r="S188"/>
          <cell r="T188"/>
          <cell r="U188"/>
          <cell r="V188"/>
          <cell r="W188"/>
          <cell r="X188"/>
          <cell r="Y188"/>
          <cell r="Z188"/>
          <cell r="AA188"/>
          <cell r="AB188" t="str">
            <v>Homes England Digital figures from Strategic Outline Business Case. As may reduce as project is broken down into smaller work packages.</v>
          </cell>
          <cell r="AE188" t="str">
            <v>high</v>
          </cell>
          <cell r="AG188" t="str">
            <v>Homes England Digital transofrmation programme including new systesm for finance and HR.</v>
          </cell>
          <cell r="AH188" t="str">
            <v>Risk of systems failure</v>
          </cell>
          <cell r="AI188" t="str">
            <v>Increased operational risk to HE</v>
          </cell>
          <cell r="AJ188" t="str">
            <v>FBC to be submitted to ISC in April 2019.</v>
          </cell>
          <cell r="AO188"/>
          <cell r="AP188">
            <v>4000</v>
          </cell>
        </row>
        <row r="189">
          <cell r="D189" t="str">
            <v>X085A652</v>
          </cell>
          <cell r="E189" t="str">
            <v>X085A652-CYBER RESILIENCE DEL PROG VOTED</v>
          </cell>
          <cell r="F189" t="str">
            <v>GROSS</v>
          </cell>
          <cell r="G189" t="str">
            <v>X085A652 GROSS</v>
          </cell>
          <cell r="H189" t="str">
            <v xml:space="preserve">CYBER RESILIENCE DEL </v>
          </cell>
          <cell r="I189">
            <v>1600</v>
          </cell>
          <cell r="J189" t="e">
            <v>#REF!</v>
          </cell>
          <cell r="K189">
            <v>0</v>
          </cell>
          <cell r="L189">
            <v>0</v>
          </cell>
          <cell r="M189"/>
          <cell r="N189">
            <v>0</v>
          </cell>
          <cell r="O189">
            <v>0</v>
          </cell>
          <cell r="P189"/>
          <cell r="Q189"/>
          <cell r="R189"/>
          <cell r="S189"/>
          <cell r="T189"/>
          <cell r="U189"/>
          <cell r="V189"/>
          <cell r="W189">
            <v>0</v>
          </cell>
          <cell r="X189">
            <v>0</v>
          </cell>
          <cell r="Y189"/>
          <cell r="Z189"/>
          <cell r="AA189"/>
          <cell r="AB189"/>
          <cell r="AO189"/>
          <cell r="AP189">
            <v>0</v>
          </cell>
        </row>
        <row r="190">
          <cell r="D190"/>
          <cell r="E190"/>
          <cell r="F190" t="str">
            <v>GROSS</v>
          </cell>
          <cell r="G190" t="str">
            <v xml:space="preserve"> GROSS</v>
          </cell>
          <cell r="H190" t="str">
            <v>CORPORATE</v>
          </cell>
          <cell r="I190">
            <v>12334</v>
          </cell>
          <cell r="J190" t="e">
            <v>#REF!</v>
          </cell>
          <cell r="K190">
            <v>9575</v>
          </cell>
          <cell r="L190">
            <v>3150</v>
          </cell>
          <cell r="M190">
            <v>6425</v>
          </cell>
          <cell r="N190">
            <v>11740</v>
          </cell>
          <cell r="O190">
            <v>21315</v>
          </cell>
          <cell r="P190">
            <v>22690</v>
          </cell>
          <cell r="Q190"/>
          <cell r="R190">
            <v>15575</v>
          </cell>
          <cell r="S190"/>
          <cell r="T190"/>
          <cell r="U190"/>
          <cell r="V190">
            <v>9575</v>
          </cell>
          <cell r="W190">
            <v>6425</v>
          </cell>
          <cell r="X190">
            <v>-11740</v>
          </cell>
          <cell r="Y190"/>
          <cell r="Z190"/>
          <cell r="AA190"/>
          <cell r="AB190">
            <v>0</v>
          </cell>
          <cell r="AO190"/>
          <cell r="AP190"/>
        </row>
        <row r="191">
          <cell r="D191"/>
          <cell r="E191"/>
          <cell r="F191" t="str">
            <v>GROSS</v>
          </cell>
          <cell r="G191" t="str">
            <v xml:space="preserve"> GROSS</v>
          </cell>
        </row>
        <row r="192">
          <cell r="D192"/>
          <cell r="E192"/>
          <cell r="F192" t="str">
            <v>GROSS</v>
          </cell>
          <cell r="G192" t="str">
            <v xml:space="preserve"> GROSS</v>
          </cell>
        </row>
        <row r="193">
          <cell r="D193" t="str">
            <v>X085A018</v>
          </cell>
          <cell r="E193" t="str">
            <v>X085A018-DEPARTMENTAL UNALLOCATED PROVISION DEL PROG VOTED</v>
          </cell>
          <cell r="F193" t="str">
            <v>GROSS</v>
          </cell>
          <cell r="G193" t="str">
            <v>X085A018 GROSS</v>
          </cell>
          <cell r="H193" t="str">
            <v>DEPARTMENTAL UNALLOCATED PROVISION</v>
          </cell>
          <cell r="I193">
            <v>0</v>
          </cell>
          <cell r="J193" t="e">
            <v>#REF!</v>
          </cell>
          <cell r="K193">
            <v>9954</v>
          </cell>
          <cell r="L193">
            <v>0</v>
          </cell>
          <cell r="M193">
            <v>0</v>
          </cell>
          <cell r="N193">
            <v>0</v>
          </cell>
          <cell r="O193">
            <v>0</v>
          </cell>
          <cell r="P193"/>
          <cell r="Q193"/>
          <cell r="R193"/>
          <cell r="S193"/>
          <cell r="T193"/>
          <cell r="U193"/>
          <cell r="V193"/>
          <cell r="W193">
            <v>9954</v>
          </cell>
          <cell r="X193">
            <v>9954</v>
          </cell>
          <cell r="Y193"/>
          <cell r="Z193"/>
          <cell r="AA193"/>
          <cell r="AB193"/>
          <cell r="AO193"/>
          <cell r="AP193">
            <v>0</v>
          </cell>
        </row>
        <row r="194">
          <cell r="D194"/>
          <cell r="E194"/>
          <cell r="F194" t="str">
            <v>GROSS</v>
          </cell>
          <cell r="G194" t="str">
            <v xml:space="preserve"> GROSS</v>
          </cell>
          <cell r="H194"/>
          <cell r="I194"/>
          <cell r="J194"/>
          <cell r="K194"/>
          <cell r="L194"/>
          <cell r="M194"/>
          <cell r="N194"/>
          <cell r="O194">
            <v>0</v>
          </cell>
          <cell r="P194"/>
          <cell r="Q194"/>
          <cell r="R194"/>
          <cell r="S194"/>
          <cell r="T194"/>
          <cell r="U194"/>
          <cell r="V194"/>
          <cell r="W194">
            <v>0</v>
          </cell>
          <cell r="X194">
            <v>0</v>
          </cell>
          <cell r="Y194"/>
          <cell r="Z194"/>
          <cell r="AA194"/>
          <cell r="AB194"/>
          <cell r="AO194"/>
          <cell r="AP194">
            <v>0</v>
          </cell>
        </row>
        <row r="195">
          <cell r="D195" t="str">
            <v>X085A011</v>
          </cell>
          <cell r="E195"/>
          <cell r="F195" t="str">
            <v>GROSS</v>
          </cell>
          <cell r="G195" t="str">
            <v>X085A011 GROSS</v>
          </cell>
          <cell r="H195" t="str">
            <v xml:space="preserve">PLANNING INSPECTORATE </v>
          </cell>
          <cell r="I195">
            <v>34534</v>
          </cell>
          <cell r="J195">
            <v>34534</v>
          </cell>
          <cell r="K195"/>
          <cell r="L195">
            <v>2000</v>
          </cell>
          <cell r="M195"/>
          <cell r="N195">
            <v>12200</v>
          </cell>
          <cell r="O195">
            <v>14200</v>
          </cell>
          <cell r="P195">
            <v>15000</v>
          </cell>
          <cell r="Q195">
            <v>14200</v>
          </cell>
          <cell r="R195">
            <v>14200</v>
          </cell>
          <cell r="S195"/>
          <cell r="T195"/>
          <cell r="U195"/>
          <cell r="V195">
            <v>12000</v>
          </cell>
          <cell r="W195"/>
          <cell r="X195"/>
          <cell r="Y195"/>
          <cell r="Z195" t="str">
            <v>This is admin. c £14.2m admin pressure (including c £2.6m for pensions if not covered by HMT, £11.2m for performance recovery and £0.4m transformation business cases). Potential to switch to programme. £49 million gross expenditure with £14 million income. £49 million is all staff costs All of this is admin. Admin costs could be prgrammatised.</v>
          </cell>
          <cell r="AA195"/>
          <cell r="AB195" t="str">
            <v xml:space="preserve">This is admin. c £14.2m admin pressure (including c £2.6m for pensions if not covered by HMT). Potential to switch to programme. </v>
          </cell>
          <cell r="AD195" t="str">
            <v>£2 million commitment on hiring planning inspectors on performance recovery</v>
          </cell>
          <cell r="AG195" t="str">
            <v>Performance recovery is primarily funding for inspectors.</v>
          </cell>
          <cell r="AH195" t="str">
            <v xml:space="preserve">Performance recovery: Key casework within NSIP, Development Plans and major casework becomes increasingly challenging to resource with a likelihood of statutory targets being missed and longer lead times to determine casework.  In order to support and maintain performance in these key areas, other appeal work is directly impacted with performance deteriorating in high volume S.78, HAS and S174 casework. </v>
          </cell>
          <cell r="AI195" t="str">
            <v>Curtailment may mean further deteorioiration. PINS have begun recruitment for first tranche inspectors c£3.7m. We estimate that c£7.5m will be needed for PINS to 'stand still' in terms of perfornance and prevent further deteorioration however, this will need to be tested further. Providing assurance of this minimum in the early part of the year will mean that they are able to progress recovery work as recruitment requires lead in times. Full expectation that the entirety of the pensions pressure will be met by HMT or this will impact on operations.</v>
          </cell>
          <cell r="AJ195" t="str">
            <v>PINS require certainty on performance recovery by 12th Feb, or they will not be able to finalise their first tranche of recruitment.</v>
          </cell>
          <cell r="AO195"/>
          <cell r="AP195">
            <v>14200</v>
          </cell>
        </row>
        <row r="196">
          <cell r="D196" t="str">
            <v>CHILDFUN</v>
          </cell>
          <cell r="E196"/>
          <cell r="F196" t="str">
            <v>GROSS</v>
          </cell>
          <cell r="G196" t="str">
            <v>CHILDFUN GROSS</v>
          </cell>
          <cell r="H196" t="str">
            <v>Childrens Funeral</v>
          </cell>
          <cell r="I196"/>
          <cell r="J196"/>
          <cell r="K196"/>
          <cell r="L196"/>
          <cell r="M196"/>
          <cell r="N196"/>
          <cell r="O196"/>
          <cell r="P196"/>
          <cell r="Q196"/>
          <cell r="R196"/>
          <cell r="S196"/>
          <cell r="T196"/>
          <cell r="U196"/>
          <cell r="V196"/>
          <cell r="W196"/>
          <cell r="X196"/>
          <cell r="Y196"/>
          <cell r="Z196"/>
          <cell r="AA196"/>
          <cell r="AB196"/>
          <cell r="AO196">
            <v>2000</v>
          </cell>
          <cell r="AP196">
            <v>2000</v>
          </cell>
        </row>
        <row r="197">
          <cell r="D197" t="str">
            <v>STRONGTOWN</v>
          </cell>
          <cell r="E197"/>
          <cell r="F197" t="str">
            <v>GROSS</v>
          </cell>
          <cell r="G197" t="str">
            <v>STRONGTOWN GROSS</v>
          </cell>
          <cell r="H197" t="str">
            <v>Stronger Towns</v>
          </cell>
          <cell r="I197"/>
          <cell r="J197"/>
          <cell r="K197"/>
          <cell r="L197"/>
          <cell r="M197"/>
          <cell r="N197"/>
          <cell r="O197"/>
          <cell r="P197"/>
          <cell r="Q197"/>
          <cell r="R197"/>
          <cell r="S197"/>
          <cell r="T197"/>
          <cell r="U197"/>
          <cell r="V197"/>
          <cell r="W197"/>
          <cell r="X197"/>
          <cell r="Y197"/>
          <cell r="Z197"/>
          <cell r="AA197"/>
          <cell r="AB197"/>
          <cell r="AO197">
            <v>20000</v>
          </cell>
          <cell r="AP197">
            <v>20000</v>
          </cell>
        </row>
        <row r="198">
          <cell r="D198"/>
          <cell r="E198"/>
          <cell r="F198" t="str">
            <v>GROSS</v>
          </cell>
          <cell r="G198" t="str">
            <v xml:space="preserve"> GROSS</v>
          </cell>
          <cell r="H198"/>
          <cell r="I198"/>
          <cell r="J198"/>
          <cell r="K198"/>
          <cell r="L198"/>
          <cell r="M198"/>
          <cell r="N198"/>
          <cell r="O198"/>
          <cell r="P198"/>
          <cell r="Q198"/>
          <cell r="R198"/>
          <cell r="S198"/>
          <cell r="T198"/>
          <cell r="U198"/>
          <cell r="V198"/>
          <cell r="W198"/>
          <cell r="X198"/>
          <cell r="Y198"/>
          <cell r="Z198"/>
          <cell r="AA198"/>
          <cell r="AB198"/>
          <cell r="AO198"/>
          <cell r="AP198">
            <v>0</v>
          </cell>
        </row>
        <row r="199">
          <cell r="D199"/>
          <cell r="E199"/>
          <cell r="G199" t="str">
            <v xml:space="preserve"> </v>
          </cell>
          <cell r="H199" t="str">
            <v>TOTAL RDEL</v>
          </cell>
          <cell r="I199">
            <v>2342694</v>
          </cell>
          <cell r="J199" t="e">
            <v>#REF!</v>
          </cell>
          <cell r="K199">
            <v>2002672</v>
          </cell>
          <cell r="L199">
            <v>1647000.5</v>
          </cell>
          <cell r="M199">
            <v>412492</v>
          </cell>
          <cell r="N199">
            <v>318053</v>
          </cell>
          <cell r="O199">
            <v>2472545.5</v>
          </cell>
          <cell r="P199">
            <v>2523684.12</v>
          </cell>
          <cell r="Q199">
            <v>2223442.12</v>
          </cell>
          <cell r="R199">
            <v>8309262.4800000004</v>
          </cell>
          <cell r="S199">
            <v>0</v>
          </cell>
          <cell r="T199">
            <v>0</v>
          </cell>
          <cell r="U199">
            <v>0</v>
          </cell>
          <cell r="V199">
            <v>7028686.4800000004</v>
          </cell>
          <cell r="W199">
            <v>1356284</v>
          </cell>
          <cell r="X199" t="e">
            <v>#REF!</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122957</v>
          </cell>
          <cell r="AM199">
            <v>-113000</v>
          </cell>
          <cell r="AN199">
            <v>0</v>
          </cell>
          <cell r="AO199">
            <v>45974</v>
          </cell>
          <cell r="AP199">
            <v>2269416.12</v>
          </cell>
        </row>
        <row r="200">
          <cell r="D200"/>
          <cell r="G200" t="str">
            <v xml:space="preserve"> </v>
          </cell>
          <cell r="M200"/>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2D4E-CFFF-4783-B339-2547076E56B4}">
  <dimension ref="A3:M96"/>
  <sheetViews>
    <sheetView tabSelected="1" zoomScale="85" zoomScaleNormal="85" workbookViewId="0">
      <pane xSplit="3" ySplit="6" topLeftCell="D7" activePane="bottomRight" state="frozen"/>
      <selection pane="topRight" activeCell="D1" sqref="D1"/>
      <selection pane="bottomLeft" activeCell="A7" sqref="A7"/>
      <selection pane="bottomRight" activeCell="C79" sqref="C79"/>
    </sheetView>
  </sheetViews>
  <sheetFormatPr defaultRowHeight="15" x14ac:dyDescent="0.25"/>
  <cols>
    <col min="1" max="1" width="32.7109375" customWidth="1"/>
    <col min="3" max="3" width="37.5703125" customWidth="1"/>
    <col min="4" max="11" width="14.7109375" customWidth="1"/>
  </cols>
  <sheetData>
    <row r="3" spans="1:13" x14ac:dyDescent="0.25">
      <c r="A3" s="1" t="s">
        <v>0</v>
      </c>
      <c r="B3" s="2"/>
      <c r="C3" s="2"/>
      <c r="D3" s="2"/>
      <c r="E3" s="2"/>
      <c r="F3" s="3"/>
      <c r="G3" s="3"/>
      <c r="K3" s="3"/>
    </row>
    <row r="4" spans="1:13" ht="26.25" x14ac:dyDescent="0.25">
      <c r="A4" s="4" t="s">
        <v>1</v>
      </c>
      <c r="B4" s="5" t="s">
        <v>2</v>
      </c>
      <c r="C4" s="30" t="s">
        <v>3</v>
      </c>
      <c r="D4" s="76" t="s">
        <v>4</v>
      </c>
      <c r="E4" s="77"/>
      <c r="F4" s="77"/>
      <c r="G4" s="78"/>
      <c r="H4" s="79" t="s">
        <v>5</v>
      </c>
      <c r="I4" s="80"/>
      <c r="J4" s="80"/>
      <c r="K4" s="81"/>
    </row>
    <row r="5" spans="1:13" ht="82.15" customHeight="1" x14ac:dyDescent="0.25">
      <c r="A5" s="71"/>
      <c r="B5" s="71"/>
      <c r="C5" s="72"/>
      <c r="D5" s="23" t="s">
        <v>6</v>
      </c>
      <c r="E5" s="23" t="s">
        <v>7</v>
      </c>
      <c r="F5" s="82" t="s">
        <v>8</v>
      </c>
      <c r="G5" s="83"/>
      <c r="H5" s="23" t="s">
        <v>6</v>
      </c>
      <c r="I5" s="23" t="s">
        <v>7</v>
      </c>
      <c r="J5" s="82" t="s">
        <v>8</v>
      </c>
      <c r="K5" s="83"/>
    </row>
    <row r="6" spans="1:13" x14ac:dyDescent="0.25">
      <c r="A6" s="71"/>
      <c r="B6" s="71"/>
      <c r="C6" s="71"/>
      <c r="D6" s="84" t="s">
        <v>9</v>
      </c>
      <c r="E6" s="85"/>
      <c r="F6" s="70" t="s">
        <v>110</v>
      </c>
      <c r="G6" s="70" t="s">
        <v>10</v>
      </c>
      <c r="H6" s="84" t="s">
        <v>9</v>
      </c>
      <c r="I6" s="85"/>
      <c r="J6" s="70" t="s">
        <v>110</v>
      </c>
      <c r="K6" s="70" t="s">
        <v>10</v>
      </c>
    </row>
    <row r="7" spans="1:13" s="19" customFormat="1" x14ac:dyDescent="0.25">
      <c r="A7" s="15" t="s">
        <v>11</v>
      </c>
      <c r="B7" s="41" t="s">
        <v>12</v>
      </c>
      <c r="C7" s="37" t="s">
        <v>13</v>
      </c>
      <c r="D7" s="38">
        <v>0</v>
      </c>
      <c r="E7" s="38">
        <v>15</v>
      </c>
      <c r="F7" s="38">
        <f>D7-E7</f>
        <v>-15</v>
      </c>
      <c r="G7" s="39">
        <f>IFERROR((F7/E7), "-")</f>
        <v>-1</v>
      </c>
      <c r="H7" s="38">
        <v>0</v>
      </c>
      <c r="I7" s="38">
        <v>20</v>
      </c>
      <c r="J7" s="38">
        <f>H7-I7</f>
        <v>-20</v>
      </c>
      <c r="K7" s="40">
        <f>IFERROR((J7/I7), "-")</f>
        <v>-1</v>
      </c>
    </row>
    <row r="8" spans="1:13" s="19" customFormat="1" x14ac:dyDescent="0.25">
      <c r="A8" s="20"/>
      <c r="B8" s="41" t="s">
        <v>14</v>
      </c>
      <c r="C8" s="37" t="s">
        <v>111</v>
      </c>
      <c r="D8" s="38">
        <v>15</v>
      </c>
      <c r="E8" s="38">
        <v>0</v>
      </c>
      <c r="F8" s="38">
        <f>D8-E8</f>
        <v>15</v>
      </c>
      <c r="G8" s="39" t="str">
        <f>IFERROR((F8/E8), "-")</f>
        <v>-</v>
      </c>
      <c r="H8" s="38">
        <v>35</v>
      </c>
      <c r="I8" s="38">
        <v>0</v>
      </c>
      <c r="J8" s="38">
        <f>H8-I8</f>
        <v>35</v>
      </c>
      <c r="K8" s="40" t="str">
        <f>IFERROR((J8/I8), "-")</f>
        <v>-</v>
      </c>
      <c r="M8" s="62"/>
    </row>
    <row r="9" spans="1:13" s="19" customFormat="1" x14ac:dyDescent="0.25">
      <c r="A9" s="20"/>
      <c r="B9" s="73" t="s">
        <v>15</v>
      </c>
      <c r="C9" s="15" t="s">
        <v>16</v>
      </c>
      <c r="D9" s="42">
        <v>3.9</v>
      </c>
      <c r="E9" s="42">
        <v>6.1</v>
      </c>
      <c r="F9" s="42">
        <f t="shared" ref="F9:F20" si="0">D9-E9</f>
        <v>-2.1999999999999997</v>
      </c>
      <c r="G9" s="43">
        <f t="shared" ref="G9:G20" si="1">IFERROR((F9/E9), "-")</f>
        <v>-0.36065573770491799</v>
      </c>
      <c r="H9" s="42">
        <v>0</v>
      </c>
      <c r="I9" s="42">
        <v>0</v>
      </c>
      <c r="J9" s="42">
        <f t="shared" ref="J9:J71" si="2">H9-I9</f>
        <v>0</v>
      </c>
      <c r="K9" s="18" t="str">
        <f t="shared" ref="K9:K71" si="3">IFERROR((J9/I9), "-")</f>
        <v>-</v>
      </c>
      <c r="M9" s="62"/>
    </row>
    <row r="10" spans="1:13" s="19" customFormat="1" x14ac:dyDescent="0.25">
      <c r="A10" s="20"/>
      <c r="B10" s="74"/>
      <c r="C10" s="20" t="s">
        <v>17</v>
      </c>
      <c r="D10" s="16">
        <v>0</v>
      </c>
      <c r="E10" s="16">
        <v>0</v>
      </c>
      <c r="F10" s="16">
        <f t="shared" si="0"/>
        <v>0</v>
      </c>
      <c r="G10" s="17" t="str">
        <f t="shared" si="1"/>
        <v>-</v>
      </c>
      <c r="H10" s="16">
        <v>0</v>
      </c>
      <c r="I10" s="16">
        <v>0</v>
      </c>
      <c r="J10" s="16">
        <f t="shared" si="2"/>
        <v>0</v>
      </c>
      <c r="K10" s="21" t="str">
        <f t="shared" si="3"/>
        <v>-</v>
      </c>
      <c r="M10" s="62"/>
    </row>
    <row r="11" spans="1:13" s="19" customFormat="1" x14ac:dyDescent="0.25">
      <c r="A11" s="20"/>
      <c r="B11" s="74"/>
      <c r="C11" s="20" t="s">
        <v>89</v>
      </c>
      <c r="D11" s="16">
        <v>16.3</v>
      </c>
      <c r="E11" s="16">
        <v>15.3</v>
      </c>
      <c r="F11" s="16">
        <f t="shared" si="0"/>
        <v>1</v>
      </c>
      <c r="G11" s="17">
        <f t="shared" si="1"/>
        <v>6.535947712418301E-2</v>
      </c>
      <c r="H11" s="16">
        <v>0</v>
      </c>
      <c r="I11" s="16">
        <v>0</v>
      </c>
      <c r="J11" s="16">
        <f t="shared" si="2"/>
        <v>0</v>
      </c>
      <c r="K11" s="21" t="str">
        <f t="shared" si="3"/>
        <v>-</v>
      </c>
      <c r="M11" s="62"/>
    </row>
    <row r="12" spans="1:13" s="19" customFormat="1" x14ac:dyDescent="0.25">
      <c r="A12" s="20"/>
      <c r="B12" s="75"/>
      <c r="C12" s="22" t="s">
        <v>18</v>
      </c>
      <c r="D12" s="44">
        <v>1.3</v>
      </c>
      <c r="E12" s="44">
        <v>1.3</v>
      </c>
      <c r="F12" s="44">
        <f t="shared" si="0"/>
        <v>0</v>
      </c>
      <c r="G12" s="45">
        <f t="shared" si="1"/>
        <v>0</v>
      </c>
      <c r="H12" s="44">
        <v>0</v>
      </c>
      <c r="I12" s="44">
        <v>0</v>
      </c>
      <c r="J12" s="44">
        <f t="shared" si="2"/>
        <v>0</v>
      </c>
      <c r="K12" s="46" t="str">
        <f t="shared" si="3"/>
        <v>-</v>
      </c>
      <c r="M12" s="62"/>
    </row>
    <row r="13" spans="1:13" s="19" customFormat="1" x14ac:dyDescent="0.25">
      <c r="A13" s="20"/>
      <c r="B13" s="73" t="s">
        <v>19</v>
      </c>
      <c r="C13" s="15" t="s">
        <v>20</v>
      </c>
      <c r="D13" s="42">
        <v>24</v>
      </c>
      <c r="E13" s="42">
        <v>46</v>
      </c>
      <c r="F13" s="42">
        <f t="shared" si="0"/>
        <v>-22</v>
      </c>
      <c r="G13" s="43">
        <f t="shared" si="1"/>
        <v>-0.47826086956521741</v>
      </c>
      <c r="H13" s="42">
        <v>0</v>
      </c>
      <c r="I13" s="42">
        <v>0</v>
      </c>
      <c r="J13" s="42">
        <f t="shared" si="2"/>
        <v>0</v>
      </c>
      <c r="K13" s="18" t="str">
        <f t="shared" si="3"/>
        <v>-</v>
      </c>
      <c r="M13" s="62"/>
    </row>
    <row r="14" spans="1:13" s="19" customFormat="1" x14ac:dyDescent="0.25">
      <c r="A14" s="20"/>
      <c r="B14" s="74"/>
      <c r="C14" s="20" t="s">
        <v>21</v>
      </c>
      <c r="D14" s="16">
        <v>0.2</v>
      </c>
      <c r="E14" s="16">
        <v>0.3</v>
      </c>
      <c r="F14" s="16">
        <f t="shared" si="0"/>
        <v>-9.9999999999999978E-2</v>
      </c>
      <c r="G14" s="17">
        <f t="shared" si="1"/>
        <v>-0.33333333333333326</v>
      </c>
      <c r="H14" s="16">
        <v>0</v>
      </c>
      <c r="I14" s="16">
        <v>0</v>
      </c>
      <c r="J14" s="16">
        <f t="shared" si="2"/>
        <v>0</v>
      </c>
      <c r="K14" s="21" t="str">
        <f t="shared" si="3"/>
        <v>-</v>
      </c>
      <c r="M14" s="62"/>
    </row>
    <row r="15" spans="1:13" s="19" customFormat="1" x14ac:dyDescent="0.25">
      <c r="A15" s="20"/>
      <c r="B15" s="74"/>
      <c r="C15" s="20" t="s">
        <v>22</v>
      </c>
      <c r="D15" s="16">
        <v>0</v>
      </c>
      <c r="E15" s="16">
        <v>5.5</v>
      </c>
      <c r="F15" s="16">
        <f t="shared" si="0"/>
        <v>-5.5</v>
      </c>
      <c r="G15" s="17">
        <f t="shared" si="1"/>
        <v>-1</v>
      </c>
      <c r="H15" s="16">
        <v>7.2</v>
      </c>
      <c r="I15" s="16">
        <v>0</v>
      </c>
      <c r="J15" s="16">
        <f t="shared" si="2"/>
        <v>7.2</v>
      </c>
      <c r="K15" s="21" t="str">
        <f t="shared" si="3"/>
        <v>-</v>
      </c>
      <c r="M15" s="62"/>
    </row>
    <row r="16" spans="1:13" s="19" customFormat="1" x14ac:dyDescent="0.25">
      <c r="A16" s="20"/>
      <c r="B16" s="74"/>
      <c r="C16" s="20" t="s">
        <v>23</v>
      </c>
      <c r="D16" s="16">
        <v>0.6</v>
      </c>
      <c r="E16" s="16">
        <v>0.6</v>
      </c>
      <c r="F16" s="16">
        <f t="shared" si="0"/>
        <v>0</v>
      </c>
      <c r="G16" s="17">
        <f t="shared" si="1"/>
        <v>0</v>
      </c>
      <c r="H16" s="16">
        <v>0</v>
      </c>
      <c r="I16" s="16">
        <v>0</v>
      </c>
      <c r="J16" s="16">
        <f t="shared" si="2"/>
        <v>0</v>
      </c>
      <c r="K16" s="21" t="str">
        <f t="shared" si="3"/>
        <v>-</v>
      </c>
      <c r="M16" s="62"/>
    </row>
    <row r="17" spans="1:13" s="19" customFormat="1" x14ac:dyDescent="0.25">
      <c r="A17" s="20"/>
      <c r="B17" s="75"/>
      <c r="C17" s="22" t="s">
        <v>24</v>
      </c>
      <c r="D17" s="44">
        <v>0</v>
      </c>
      <c r="E17" s="44">
        <v>13.7</v>
      </c>
      <c r="F17" s="44">
        <f t="shared" si="0"/>
        <v>-13.7</v>
      </c>
      <c r="G17" s="45">
        <f t="shared" si="1"/>
        <v>-1</v>
      </c>
      <c r="H17" s="44">
        <v>0</v>
      </c>
      <c r="I17" s="44">
        <v>0</v>
      </c>
      <c r="J17" s="44">
        <f t="shared" si="2"/>
        <v>0</v>
      </c>
      <c r="K17" s="46" t="str">
        <f t="shared" si="3"/>
        <v>-</v>
      </c>
      <c r="M17" s="63"/>
    </row>
    <row r="18" spans="1:13" s="19" customFormat="1" x14ac:dyDescent="0.25">
      <c r="A18" s="20"/>
      <c r="B18" s="73" t="s">
        <v>25</v>
      </c>
      <c r="C18" s="15" t="s">
        <v>26</v>
      </c>
      <c r="D18" s="42">
        <v>3.5</v>
      </c>
      <c r="E18" s="42">
        <v>14.399999999999999</v>
      </c>
      <c r="F18" s="42">
        <f t="shared" si="0"/>
        <v>-10.899999999999999</v>
      </c>
      <c r="G18" s="43">
        <f t="shared" si="1"/>
        <v>-0.75694444444444442</v>
      </c>
      <c r="H18" s="42">
        <v>11.8</v>
      </c>
      <c r="I18" s="42">
        <v>5</v>
      </c>
      <c r="J18" s="42">
        <f t="shared" si="2"/>
        <v>6.8000000000000007</v>
      </c>
      <c r="K18" s="18">
        <f t="shared" si="3"/>
        <v>1.36</v>
      </c>
    </row>
    <row r="19" spans="1:13" s="19" customFormat="1" x14ac:dyDescent="0.25">
      <c r="A19" s="20"/>
      <c r="B19" s="74"/>
      <c r="C19" s="20" t="s">
        <v>27</v>
      </c>
      <c r="D19" s="16">
        <v>1</v>
      </c>
      <c r="E19" s="16">
        <v>0.6</v>
      </c>
      <c r="F19" s="16">
        <f t="shared" si="0"/>
        <v>0.4</v>
      </c>
      <c r="G19" s="17">
        <f t="shared" si="1"/>
        <v>0.66666666666666674</v>
      </c>
      <c r="H19" s="16">
        <v>0</v>
      </c>
      <c r="I19" s="16">
        <v>0</v>
      </c>
      <c r="J19" s="16">
        <f t="shared" si="2"/>
        <v>0</v>
      </c>
      <c r="K19" s="21" t="str">
        <f t="shared" si="3"/>
        <v>-</v>
      </c>
    </row>
    <row r="20" spans="1:13" s="19" customFormat="1" x14ac:dyDescent="0.25">
      <c r="A20" s="20"/>
      <c r="B20" s="75"/>
      <c r="C20" s="22" t="s">
        <v>28</v>
      </c>
      <c r="D20" s="44">
        <v>8.8000000000000007</v>
      </c>
      <c r="E20" s="44">
        <v>5</v>
      </c>
      <c r="F20" s="44">
        <f t="shared" si="0"/>
        <v>3.8000000000000007</v>
      </c>
      <c r="G20" s="45">
        <f t="shared" si="1"/>
        <v>0.76000000000000012</v>
      </c>
      <c r="H20" s="44">
        <v>23.3</v>
      </c>
      <c r="I20" s="44">
        <v>21.6</v>
      </c>
      <c r="J20" s="44">
        <f>H20-I20</f>
        <v>1.6999999999999993</v>
      </c>
      <c r="K20" s="46">
        <f t="shared" si="3"/>
        <v>7.8703703703703665E-2</v>
      </c>
    </row>
    <row r="21" spans="1:13" s="19" customFormat="1" x14ac:dyDescent="0.25">
      <c r="A21" s="22"/>
      <c r="B21" s="24" t="s">
        <v>29</v>
      </c>
      <c r="C21" s="20" t="s">
        <v>30</v>
      </c>
      <c r="D21" s="16">
        <v>0</v>
      </c>
      <c r="E21" s="16">
        <v>55.4</v>
      </c>
      <c r="F21" s="16">
        <f t="shared" ref="F21:F83" si="4">D21-E21</f>
        <v>-55.4</v>
      </c>
      <c r="G21" s="17">
        <f t="shared" ref="G21:G83" si="5">IFERROR((F21/E21), "-")</f>
        <v>-1</v>
      </c>
      <c r="H21" s="16">
        <v>0</v>
      </c>
      <c r="I21" s="16">
        <v>1.1000000000000001</v>
      </c>
      <c r="J21" s="16">
        <f t="shared" si="2"/>
        <v>-1.1000000000000001</v>
      </c>
      <c r="K21" s="21">
        <f t="shared" si="3"/>
        <v>-1</v>
      </c>
    </row>
    <row r="22" spans="1:13" x14ac:dyDescent="0.25">
      <c r="A22" s="6" t="s">
        <v>31</v>
      </c>
      <c r="B22" s="7"/>
      <c r="C22" s="31"/>
      <c r="D22" s="8">
        <f>SUM(D7:D21)</f>
        <v>74.600000000000009</v>
      </c>
      <c r="E22" s="8">
        <f>SUM(E7:E21)</f>
        <v>179.2</v>
      </c>
      <c r="F22" s="8">
        <f t="shared" si="4"/>
        <v>-104.59999999999998</v>
      </c>
      <c r="G22" s="34">
        <f t="shared" si="5"/>
        <v>-0.5837053571428571</v>
      </c>
      <c r="H22" s="8">
        <f>SUM(H7:H21)</f>
        <v>77.3</v>
      </c>
      <c r="I22" s="8">
        <f>SUM(I7:I21)</f>
        <v>47.7</v>
      </c>
      <c r="J22" s="8">
        <f>H22-I22</f>
        <v>29.599999999999994</v>
      </c>
      <c r="K22" s="36">
        <f t="shared" si="3"/>
        <v>0.62054507337526188</v>
      </c>
    </row>
    <row r="23" spans="1:13" s="19" customFormat="1" x14ac:dyDescent="0.25">
      <c r="A23" s="20" t="s">
        <v>32</v>
      </c>
      <c r="B23" s="73" t="s">
        <v>12</v>
      </c>
      <c r="C23" s="15" t="s">
        <v>33</v>
      </c>
      <c r="D23" s="42">
        <v>1092.3000000000002</v>
      </c>
      <c r="E23" s="42">
        <v>1105.0999999999999</v>
      </c>
      <c r="F23" s="42">
        <f t="shared" si="4"/>
        <v>-12.799999999999727</v>
      </c>
      <c r="G23" s="43">
        <f t="shared" si="5"/>
        <v>-1.1582662202515364E-2</v>
      </c>
      <c r="H23" s="42">
        <v>893.6</v>
      </c>
      <c r="I23" s="42">
        <v>1218.5</v>
      </c>
      <c r="J23" s="42">
        <f t="shared" si="2"/>
        <v>-324.89999999999998</v>
      </c>
      <c r="K23" s="18">
        <f t="shared" si="3"/>
        <v>-0.26663931062782109</v>
      </c>
    </row>
    <row r="24" spans="1:13" s="19" customFormat="1" x14ac:dyDescent="0.25">
      <c r="A24" s="20"/>
      <c r="B24" s="74"/>
      <c r="C24" s="20" t="s">
        <v>92</v>
      </c>
      <c r="D24" s="16">
        <v>0</v>
      </c>
      <c r="E24" s="16">
        <v>0</v>
      </c>
      <c r="F24" s="16">
        <f t="shared" si="4"/>
        <v>0</v>
      </c>
      <c r="G24" s="17" t="str">
        <f t="shared" si="5"/>
        <v>-</v>
      </c>
      <c r="H24" s="16">
        <v>610.79999999999995</v>
      </c>
      <c r="I24" s="16">
        <v>100</v>
      </c>
      <c r="J24" s="16">
        <f t="shared" si="2"/>
        <v>510.79999999999995</v>
      </c>
      <c r="K24" s="21">
        <f t="shared" si="3"/>
        <v>5.1079999999999997</v>
      </c>
    </row>
    <row r="25" spans="1:13" s="19" customFormat="1" x14ac:dyDescent="0.25">
      <c r="A25" s="20"/>
      <c r="B25" s="74"/>
      <c r="C25" s="20" t="s">
        <v>34</v>
      </c>
      <c r="D25" s="16">
        <v>5</v>
      </c>
      <c r="E25" s="16">
        <v>2.9</v>
      </c>
      <c r="F25" s="16">
        <f t="shared" si="4"/>
        <v>2.1</v>
      </c>
      <c r="G25" s="17">
        <f t="shared" si="5"/>
        <v>0.72413793103448276</v>
      </c>
      <c r="H25" s="16">
        <v>233.1</v>
      </c>
      <c r="I25" s="16">
        <v>324.2</v>
      </c>
      <c r="J25" s="16">
        <f t="shared" si="2"/>
        <v>-91.1</v>
      </c>
      <c r="K25" s="21">
        <f t="shared" si="3"/>
        <v>-0.28099938309685379</v>
      </c>
    </row>
    <row r="26" spans="1:13" s="19" customFormat="1" x14ac:dyDescent="0.25">
      <c r="A26" s="20"/>
      <c r="B26" s="74"/>
      <c r="C26" s="20" t="s">
        <v>35</v>
      </c>
      <c r="D26" s="16">
        <v>0.2</v>
      </c>
      <c r="E26" s="16">
        <v>13.2</v>
      </c>
      <c r="F26" s="16">
        <f t="shared" si="4"/>
        <v>-13</v>
      </c>
      <c r="G26" s="17">
        <f t="shared" si="5"/>
        <v>-0.98484848484848486</v>
      </c>
      <c r="H26" s="16">
        <v>3</v>
      </c>
      <c r="I26" s="16">
        <v>30</v>
      </c>
      <c r="J26" s="16">
        <f t="shared" si="2"/>
        <v>-27</v>
      </c>
      <c r="K26" s="21">
        <f t="shared" si="3"/>
        <v>-0.9</v>
      </c>
    </row>
    <row r="27" spans="1:13" s="19" customFormat="1" x14ac:dyDescent="0.25">
      <c r="A27" s="20"/>
      <c r="B27" s="74"/>
      <c r="C27" s="20" t="s">
        <v>36</v>
      </c>
      <c r="D27" s="16">
        <v>0</v>
      </c>
      <c r="E27" s="16">
        <v>0.1</v>
      </c>
      <c r="F27" s="16">
        <f t="shared" si="4"/>
        <v>-0.1</v>
      </c>
      <c r="G27" s="17">
        <f t="shared" si="5"/>
        <v>-1</v>
      </c>
      <c r="H27" s="16">
        <v>2.8</v>
      </c>
      <c r="I27" s="16">
        <v>8.2999999999999989</v>
      </c>
      <c r="J27" s="16">
        <f t="shared" si="2"/>
        <v>-5.4999999999999991</v>
      </c>
      <c r="K27" s="21">
        <f t="shared" si="3"/>
        <v>-0.66265060240963858</v>
      </c>
    </row>
    <row r="28" spans="1:13" s="19" customFormat="1" x14ac:dyDescent="0.25">
      <c r="A28" s="25"/>
      <c r="B28" s="74"/>
      <c r="C28" s="20" t="s">
        <v>37</v>
      </c>
      <c r="D28" s="16">
        <v>11.4</v>
      </c>
      <c r="E28" s="16">
        <v>10.4</v>
      </c>
      <c r="F28" s="16">
        <f t="shared" si="4"/>
        <v>1</v>
      </c>
      <c r="G28" s="17">
        <f t="shared" si="5"/>
        <v>9.6153846153846145E-2</v>
      </c>
      <c r="H28" s="16">
        <v>0</v>
      </c>
      <c r="I28" s="16">
        <v>0</v>
      </c>
      <c r="J28" s="16">
        <f t="shared" si="2"/>
        <v>0</v>
      </c>
      <c r="K28" s="21" t="str">
        <f t="shared" si="3"/>
        <v>-</v>
      </c>
    </row>
    <row r="29" spans="1:13" s="19" customFormat="1" x14ac:dyDescent="0.25">
      <c r="A29" s="20"/>
      <c r="B29" s="74"/>
      <c r="C29" s="20" t="s">
        <v>38</v>
      </c>
      <c r="D29" s="16">
        <v>75.2</v>
      </c>
      <c r="E29" s="16">
        <v>66.900000000000006</v>
      </c>
      <c r="F29" s="16">
        <f t="shared" si="4"/>
        <v>8.2999999999999972</v>
      </c>
      <c r="G29" s="17">
        <f t="shared" si="5"/>
        <v>0.12406576980568007</v>
      </c>
      <c r="H29" s="16">
        <v>5</v>
      </c>
      <c r="I29" s="16">
        <v>3.6</v>
      </c>
      <c r="J29" s="16">
        <f t="shared" si="2"/>
        <v>1.4</v>
      </c>
      <c r="K29" s="21">
        <f t="shared" si="3"/>
        <v>0.38888888888888884</v>
      </c>
    </row>
    <row r="30" spans="1:13" s="19" customFormat="1" x14ac:dyDescent="0.25">
      <c r="A30" s="20"/>
      <c r="B30" s="74"/>
      <c r="C30" s="20" t="s">
        <v>78</v>
      </c>
      <c r="D30" s="16">
        <v>0</v>
      </c>
      <c r="E30" s="16">
        <v>0</v>
      </c>
      <c r="F30" s="16">
        <f t="shared" si="4"/>
        <v>0</v>
      </c>
      <c r="G30" s="17" t="str">
        <f t="shared" si="5"/>
        <v>-</v>
      </c>
      <c r="H30" s="16">
        <v>165</v>
      </c>
      <c r="I30" s="16">
        <v>147</v>
      </c>
      <c r="J30" s="16">
        <f t="shared" si="2"/>
        <v>18</v>
      </c>
      <c r="K30" s="21">
        <f t="shared" si="3"/>
        <v>0.12244897959183673</v>
      </c>
    </row>
    <row r="31" spans="1:13" s="19" customFormat="1" x14ac:dyDescent="0.25">
      <c r="A31" s="20"/>
      <c r="B31" s="75"/>
      <c r="C31" s="22" t="s">
        <v>13</v>
      </c>
      <c r="D31" s="44">
        <v>5.8</v>
      </c>
      <c r="E31" s="44">
        <v>5.8</v>
      </c>
      <c r="F31" s="44">
        <f t="shared" si="4"/>
        <v>0</v>
      </c>
      <c r="G31" s="45">
        <f t="shared" si="5"/>
        <v>0</v>
      </c>
      <c r="H31" s="44">
        <v>41</v>
      </c>
      <c r="I31" s="44">
        <v>59.7</v>
      </c>
      <c r="J31" s="44">
        <f t="shared" si="2"/>
        <v>-18.700000000000003</v>
      </c>
      <c r="K31" s="46">
        <f t="shared" si="3"/>
        <v>-0.31323283082077052</v>
      </c>
    </row>
    <row r="32" spans="1:13" s="19" customFormat="1" x14ac:dyDescent="0.25">
      <c r="A32" s="20"/>
      <c r="B32" s="73" t="s">
        <v>14</v>
      </c>
      <c r="C32" s="15" t="s">
        <v>39</v>
      </c>
      <c r="D32" s="42">
        <v>324</v>
      </c>
      <c r="E32" s="42">
        <v>259</v>
      </c>
      <c r="F32" s="42">
        <f t="shared" si="4"/>
        <v>65</v>
      </c>
      <c r="G32" s="43">
        <f t="shared" si="5"/>
        <v>0.25096525096525096</v>
      </c>
      <c r="H32" s="42">
        <v>1.8</v>
      </c>
      <c r="I32" s="42">
        <v>15.3</v>
      </c>
      <c r="J32" s="42">
        <f t="shared" si="2"/>
        <v>-13.5</v>
      </c>
      <c r="K32" s="18">
        <f t="shared" si="3"/>
        <v>-0.88235294117647056</v>
      </c>
    </row>
    <row r="33" spans="1:11" s="19" customFormat="1" x14ac:dyDescent="0.25">
      <c r="A33" s="20"/>
      <c r="B33" s="74"/>
      <c r="C33" s="26" t="s">
        <v>90</v>
      </c>
      <c r="D33" s="16">
        <v>1.5</v>
      </c>
      <c r="E33" s="16">
        <v>0.9</v>
      </c>
      <c r="F33" s="16">
        <f t="shared" si="4"/>
        <v>0.6</v>
      </c>
      <c r="G33" s="17">
        <f t="shared" si="5"/>
        <v>0.66666666666666663</v>
      </c>
      <c r="H33" s="16">
        <v>0</v>
      </c>
      <c r="I33" s="16">
        <v>0</v>
      </c>
      <c r="J33" s="16">
        <f t="shared" si="2"/>
        <v>0</v>
      </c>
      <c r="K33" s="21" t="str">
        <f t="shared" si="3"/>
        <v>-</v>
      </c>
    </row>
    <row r="34" spans="1:11" s="19" customFormat="1" x14ac:dyDescent="0.25">
      <c r="A34" s="20"/>
      <c r="B34" s="74"/>
      <c r="C34" s="20" t="s">
        <v>40</v>
      </c>
      <c r="D34" s="16">
        <v>15.7</v>
      </c>
      <c r="E34" s="16">
        <v>11.7</v>
      </c>
      <c r="F34" s="16">
        <f t="shared" si="4"/>
        <v>4</v>
      </c>
      <c r="G34" s="17">
        <f t="shared" si="5"/>
        <v>0.34188034188034189</v>
      </c>
      <c r="H34" s="16">
        <v>0</v>
      </c>
      <c r="I34" s="16">
        <v>0</v>
      </c>
      <c r="J34" s="16">
        <f t="shared" si="2"/>
        <v>0</v>
      </c>
      <c r="K34" s="21" t="str">
        <f t="shared" si="3"/>
        <v>-</v>
      </c>
    </row>
    <row r="35" spans="1:11" s="19" customFormat="1" x14ac:dyDescent="0.25">
      <c r="A35" s="20"/>
      <c r="B35" s="74"/>
      <c r="C35" s="20" t="s">
        <v>91</v>
      </c>
      <c r="D35" s="16">
        <v>0.7</v>
      </c>
      <c r="E35" s="16">
        <v>0</v>
      </c>
      <c r="F35" s="16">
        <f t="shared" si="4"/>
        <v>0.7</v>
      </c>
      <c r="G35" s="17" t="str">
        <f t="shared" si="5"/>
        <v>-</v>
      </c>
      <c r="H35" s="16">
        <v>0.60000000000000009</v>
      </c>
      <c r="I35" s="16">
        <v>0</v>
      </c>
      <c r="J35" s="16">
        <f t="shared" si="2"/>
        <v>0.60000000000000009</v>
      </c>
      <c r="K35" s="21" t="str">
        <f t="shared" si="3"/>
        <v>-</v>
      </c>
    </row>
    <row r="36" spans="1:11" s="19" customFormat="1" x14ac:dyDescent="0.25">
      <c r="A36" s="20"/>
      <c r="B36" s="74"/>
      <c r="C36" s="20" t="s">
        <v>111</v>
      </c>
      <c r="D36" s="16">
        <v>118.4</v>
      </c>
      <c r="E36" s="16">
        <v>97.1</v>
      </c>
      <c r="F36" s="16">
        <f t="shared" si="4"/>
        <v>21.300000000000011</v>
      </c>
      <c r="G36" s="17">
        <f t="shared" si="5"/>
        <v>0.2193614830072092</v>
      </c>
      <c r="H36" s="16">
        <v>0</v>
      </c>
      <c r="I36" s="16">
        <v>1.2</v>
      </c>
      <c r="J36" s="16">
        <f t="shared" si="2"/>
        <v>-1.2</v>
      </c>
      <c r="K36" s="21">
        <f t="shared" si="3"/>
        <v>-1</v>
      </c>
    </row>
    <row r="37" spans="1:11" s="19" customFormat="1" x14ac:dyDescent="0.25">
      <c r="A37" s="20"/>
      <c r="B37" s="74"/>
      <c r="C37" s="20" t="s">
        <v>41</v>
      </c>
      <c r="D37" s="16">
        <v>36.1</v>
      </c>
      <c r="E37" s="16">
        <v>13.7</v>
      </c>
      <c r="F37" s="16">
        <f t="shared" si="4"/>
        <v>22.400000000000002</v>
      </c>
      <c r="G37" s="17">
        <f t="shared" si="5"/>
        <v>1.6350364963503652</v>
      </c>
      <c r="H37" s="16">
        <v>0.4</v>
      </c>
      <c r="I37" s="16">
        <v>0.2</v>
      </c>
      <c r="J37" s="16">
        <f t="shared" si="2"/>
        <v>0.2</v>
      </c>
      <c r="K37" s="21">
        <f t="shared" si="3"/>
        <v>1</v>
      </c>
    </row>
    <row r="38" spans="1:11" s="19" customFormat="1" x14ac:dyDescent="0.25">
      <c r="A38" s="20"/>
      <c r="B38" s="75"/>
      <c r="C38" s="22" t="s">
        <v>42</v>
      </c>
      <c r="D38" s="44">
        <v>27.7</v>
      </c>
      <c r="E38" s="44">
        <v>105.30000000000001</v>
      </c>
      <c r="F38" s="44">
        <f t="shared" si="4"/>
        <v>-77.600000000000009</v>
      </c>
      <c r="G38" s="45">
        <f t="shared" si="5"/>
        <v>-0.73694207027540359</v>
      </c>
      <c r="H38" s="44">
        <v>0</v>
      </c>
      <c r="I38" s="44">
        <v>0</v>
      </c>
      <c r="J38" s="44">
        <f t="shared" si="2"/>
        <v>0</v>
      </c>
      <c r="K38" s="46" t="str">
        <f t="shared" si="3"/>
        <v>-</v>
      </c>
    </row>
    <row r="39" spans="1:11" s="19" customFormat="1" x14ac:dyDescent="0.25">
      <c r="A39" s="20"/>
      <c r="B39" s="41" t="s">
        <v>19</v>
      </c>
      <c r="C39" s="37" t="s">
        <v>43</v>
      </c>
      <c r="D39" s="38">
        <v>0</v>
      </c>
      <c r="E39" s="38">
        <v>0.4</v>
      </c>
      <c r="F39" s="38">
        <f t="shared" si="4"/>
        <v>-0.4</v>
      </c>
      <c r="G39" s="39">
        <f t="shared" si="5"/>
        <v>-1</v>
      </c>
      <c r="H39" s="38">
        <v>0</v>
      </c>
      <c r="I39" s="38">
        <v>0</v>
      </c>
      <c r="J39" s="38">
        <f t="shared" si="2"/>
        <v>0</v>
      </c>
      <c r="K39" s="40" t="str">
        <f t="shared" si="3"/>
        <v>-</v>
      </c>
    </row>
    <row r="40" spans="1:11" s="19" customFormat="1" x14ac:dyDescent="0.25">
      <c r="A40" s="20"/>
      <c r="B40" s="73" t="s">
        <v>25</v>
      </c>
      <c r="C40" s="15" t="s">
        <v>44</v>
      </c>
      <c r="D40" s="42">
        <v>0.2</v>
      </c>
      <c r="E40" s="42">
        <v>0.9</v>
      </c>
      <c r="F40" s="42">
        <f t="shared" si="4"/>
        <v>-0.7</v>
      </c>
      <c r="G40" s="43">
        <f t="shared" si="5"/>
        <v>-0.77777777777777768</v>
      </c>
      <c r="H40" s="42">
        <v>30</v>
      </c>
      <c r="I40" s="42">
        <v>3.1</v>
      </c>
      <c r="J40" s="42">
        <f t="shared" si="2"/>
        <v>26.9</v>
      </c>
      <c r="K40" s="18">
        <f t="shared" si="3"/>
        <v>8.6774193548387082</v>
      </c>
    </row>
    <row r="41" spans="1:11" s="19" customFormat="1" x14ac:dyDescent="0.25">
      <c r="A41" s="20"/>
      <c r="B41" s="74"/>
      <c r="C41" s="20" t="s">
        <v>45</v>
      </c>
      <c r="D41" s="16">
        <v>45.3</v>
      </c>
      <c r="E41" s="16">
        <v>11.2</v>
      </c>
      <c r="F41" s="16">
        <f t="shared" si="4"/>
        <v>34.099999999999994</v>
      </c>
      <c r="G41" s="17">
        <f t="shared" si="5"/>
        <v>3.0446428571428568</v>
      </c>
      <c r="H41" s="16">
        <v>1102.4000000000001</v>
      </c>
      <c r="I41" s="16">
        <v>162.5</v>
      </c>
      <c r="J41" s="16">
        <f t="shared" si="2"/>
        <v>939.90000000000009</v>
      </c>
      <c r="K41" s="21">
        <f t="shared" si="3"/>
        <v>5.7840000000000007</v>
      </c>
    </row>
    <row r="42" spans="1:11" s="19" customFormat="1" x14ac:dyDescent="0.25">
      <c r="A42" s="20"/>
      <c r="B42" s="75"/>
      <c r="C42" s="22" t="s">
        <v>46</v>
      </c>
      <c r="D42" s="44">
        <v>15</v>
      </c>
      <c r="E42" s="44">
        <v>2.6</v>
      </c>
      <c r="F42" s="44">
        <f t="shared" si="4"/>
        <v>12.4</v>
      </c>
      <c r="G42" s="45">
        <f t="shared" si="5"/>
        <v>4.7692307692307692</v>
      </c>
      <c r="H42" s="44">
        <v>0</v>
      </c>
      <c r="I42" s="44">
        <v>0.4</v>
      </c>
      <c r="J42" s="44">
        <f t="shared" si="2"/>
        <v>-0.4</v>
      </c>
      <c r="K42" s="46">
        <f t="shared" si="3"/>
        <v>-1</v>
      </c>
    </row>
    <row r="43" spans="1:11" s="19" customFormat="1" x14ac:dyDescent="0.25">
      <c r="A43" s="20"/>
      <c r="B43" s="24" t="s">
        <v>47</v>
      </c>
      <c r="C43" s="20" t="s">
        <v>112</v>
      </c>
      <c r="D43" s="16">
        <v>0</v>
      </c>
      <c r="E43" s="16">
        <v>0</v>
      </c>
      <c r="F43" s="16">
        <f t="shared" si="4"/>
        <v>0</v>
      </c>
      <c r="G43" s="17" t="str">
        <f t="shared" si="5"/>
        <v>-</v>
      </c>
      <c r="H43" s="16">
        <v>0</v>
      </c>
      <c r="I43" s="16">
        <v>0</v>
      </c>
      <c r="J43" s="16">
        <f t="shared" si="2"/>
        <v>0</v>
      </c>
      <c r="K43" s="21" t="str">
        <f t="shared" si="3"/>
        <v>-</v>
      </c>
    </row>
    <row r="44" spans="1:11" x14ac:dyDescent="0.25">
      <c r="A44" s="6" t="s">
        <v>49</v>
      </c>
      <c r="B44" s="7"/>
      <c r="C44" s="31"/>
      <c r="D44" s="8">
        <f>SUM(D23:D43)</f>
        <v>1774.5000000000005</v>
      </c>
      <c r="E44" s="8">
        <f>SUM(E23:E43)</f>
        <v>1707.2000000000003</v>
      </c>
      <c r="F44" s="8">
        <f t="shared" si="4"/>
        <v>67.300000000000182</v>
      </c>
      <c r="G44" s="34">
        <f t="shared" si="5"/>
        <v>3.9421274601687074E-2</v>
      </c>
      <c r="H44" s="8">
        <f>SUM(H23:H43)</f>
        <v>3089.5</v>
      </c>
      <c r="I44" s="8">
        <f>SUM(I23:I43)</f>
        <v>2074</v>
      </c>
      <c r="J44" s="8">
        <f t="shared" si="2"/>
        <v>1015.5</v>
      </c>
      <c r="K44" s="36">
        <f t="shared" si="3"/>
        <v>0.48963355834136935</v>
      </c>
    </row>
    <row r="45" spans="1:11" s="19" customFormat="1" x14ac:dyDescent="0.25">
      <c r="A45" s="20" t="s">
        <v>50</v>
      </c>
      <c r="B45" s="73" t="s">
        <v>12</v>
      </c>
      <c r="C45" s="15" t="s">
        <v>34</v>
      </c>
      <c r="D45" s="42">
        <v>8.1999999999999993</v>
      </c>
      <c r="E45" s="42">
        <v>4.5999999999999996</v>
      </c>
      <c r="F45" s="42">
        <f t="shared" si="4"/>
        <v>3.5999999999999996</v>
      </c>
      <c r="G45" s="43">
        <f t="shared" si="5"/>
        <v>0.78260869565217395</v>
      </c>
      <c r="H45" s="42">
        <v>74</v>
      </c>
      <c r="I45" s="42">
        <v>55</v>
      </c>
      <c r="J45" s="42">
        <f t="shared" si="2"/>
        <v>19</v>
      </c>
      <c r="K45" s="18">
        <f t="shared" si="3"/>
        <v>0.34545454545454546</v>
      </c>
    </row>
    <row r="46" spans="1:11" s="19" customFormat="1" x14ac:dyDescent="0.25">
      <c r="A46" s="20"/>
      <c r="B46" s="74"/>
      <c r="C46" s="20" t="s">
        <v>13</v>
      </c>
      <c r="D46" s="16">
        <v>0</v>
      </c>
      <c r="E46" s="16">
        <v>0</v>
      </c>
      <c r="F46" s="16">
        <f t="shared" si="4"/>
        <v>0</v>
      </c>
      <c r="G46" s="17" t="str">
        <f t="shared" si="5"/>
        <v>-</v>
      </c>
      <c r="H46" s="16">
        <v>55</v>
      </c>
      <c r="I46" s="16">
        <v>15</v>
      </c>
      <c r="J46" s="16">
        <f t="shared" si="2"/>
        <v>40</v>
      </c>
      <c r="K46" s="21">
        <f t="shared" si="3"/>
        <v>2.6666666666666665</v>
      </c>
    </row>
    <row r="47" spans="1:11" s="19" customFormat="1" x14ac:dyDescent="0.25">
      <c r="A47" s="20"/>
      <c r="B47" s="75"/>
      <c r="C47" s="22" t="s">
        <v>51</v>
      </c>
      <c r="D47" s="44">
        <v>4.5</v>
      </c>
      <c r="E47" s="44">
        <v>4.5</v>
      </c>
      <c r="F47" s="44">
        <f t="shared" si="4"/>
        <v>0</v>
      </c>
      <c r="G47" s="45">
        <f t="shared" si="5"/>
        <v>0</v>
      </c>
      <c r="H47" s="44">
        <v>30</v>
      </c>
      <c r="I47" s="44">
        <v>26</v>
      </c>
      <c r="J47" s="44">
        <f t="shared" si="2"/>
        <v>4</v>
      </c>
      <c r="K47" s="46">
        <f t="shared" si="3"/>
        <v>0.15384615384615385</v>
      </c>
    </row>
    <row r="48" spans="1:11" s="19" customFormat="1" x14ac:dyDescent="0.25">
      <c r="A48" s="27"/>
      <c r="B48" s="86" t="s">
        <v>19</v>
      </c>
      <c r="C48" s="20" t="s">
        <v>52</v>
      </c>
      <c r="D48" s="16">
        <v>20</v>
      </c>
      <c r="E48" s="16">
        <v>26.7</v>
      </c>
      <c r="F48" s="16">
        <f t="shared" si="4"/>
        <v>-6.6999999999999993</v>
      </c>
      <c r="G48" s="17">
        <f t="shared" si="5"/>
        <v>-0.25093632958801498</v>
      </c>
      <c r="H48" s="16">
        <v>1244</v>
      </c>
      <c r="I48" s="16">
        <v>737.8</v>
      </c>
      <c r="J48" s="16">
        <f t="shared" ref="J48" si="6">H48-I48</f>
        <v>506.20000000000005</v>
      </c>
      <c r="K48" s="21">
        <f t="shared" ref="K48" si="7">IFERROR((J48/I48), "-")</f>
        <v>0.68609379235565204</v>
      </c>
    </row>
    <row r="49" spans="1:11" s="19" customFormat="1" x14ac:dyDescent="0.25">
      <c r="A49" s="27"/>
      <c r="B49" s="74"/>
      <c r="C49" s="20" t="s">
        <v>53</v>
      </c>
      <c r="D49" s="16">
        <v>0</v>
      </c>
      <c r="E49" s="16">
        <v>6.7</v>
      </c>
      <c r="F49" s="16">
        <f t="shared" si="4"/>
        <v>-6.7</v>
      </c>
      <c r="G49" s="17">
        <f t="shared" si="5"/>
        <v>-1</v>
      </c>
      <c r="H49" s="16">
        <v>0</v>
      </c>
      <c r="I49" s="16">
        <v>18.899999999999999</v>
      </c>
      <c r="J49" s="16">
        <f t="shared" si="2"/>
        <v>-18.899999999999999</v>
      </c>
      <c r="K49" s="21">
        <f t="shared" si="3"/>
        <v>-1</v>
      </c>
    </row>
    <row r="50" spans="1:11" s="19" customFormat="1" x14ac:dyDescent="0.25">
      <c r="A50" s="27"/>
      <c r="B50" s="74"/>
      <c r="C50" s="20" t="s">
        <v>54</v>
      </c>
      <c r="D50" s="16">
        <v>1.9</v>
      </c>
      <c r="E50" s="16">
        <v>0.7</v>
      </c>
      <c r="F50" s="16">
        <f t="shared" si="4"/>
        <v>1.2</v>
      </c>
      <c r="G50" s="17">
        <f t="shared" si="5"/>
        <v>1.7142857142857144</v>
      </c>
      <c r="H50" s="16">
        <v>0</v>
      </c>
      <c r="I50" s="16">
        <v>0</v>
      </c>
      <c r="J50" s="16">
        <f t="shared" si="2"/>
        <v>0</v>
      </c>
      <c r="K50" s="21" t="str">
        <f t="shared" si="3"/>
        <v>-</v>
      </c>
    </row>
    <row r="51" spans="1:11" s="19" customFormat="1" x14ac:dyDescent="0.25">
      <c r="A51" s="27"/>
      <c r="B51" s="74"/>
      <c r="C51" s="20" t="s">
        <v>55</v>
      </c>
      <c r="D51" s="16">
        <v>1.4</v>
      </c>
      <c r="E51" s="16">
        <v>1</v>
      </c>
      <c r="F51" s="16">
        <f t="shared" si="4"/>
        <v>0.39999999999999991</v>
      </c>
      <c r="G51" s="17">
        <f t="shared" si="5"/>
        <v>0.39999999999999991</v>
      </c>
      <c r="H51" s="16">
        <v>0</v>
      </c>
      <c r="I51" s="16">
        <v>0</v>
      </c>
      <c r="J51" s="16">
        <f t="shared" si="2"/>
        <v>0</v>
      </c>
      <c r="K51" s="21" t="str">
        <f t="shared" si="3"/>
        <v>-</v>
      </c>
    </row>
    <row r="52" spans="1:11" s="19" customFormat="1" x14ac:dyDescent="0.25">
      <c r="A52" s="27"/>
      <c r="B52" s="74"/>
      <c r="C52" s="20" t="s">
        <v>56</v>
      </c>
      <c r="D52" s="16">
        <v>175.8</v>
      </c>
      <c r="E52" s="16">
        <v>129.80000000000001</v>
      </c>
      <c r="F52" s="16">
        <f t="shared" si="4"/>
        <v>46</v>
      </c>
      <c r="G52" s="17">
        <f t="shared" si="5"/>
        <v>0.35439137134052384</v>
      </c>
      <c r="H52" s="16">
        <v>216.5</v>
      </c>
      <c r="I52" s="16">
        <v>98.3</v>
      </c>
      <c r="J52" s="16">
        <f t="shared" si="2"/>
        <v>118.2</v>
      </c>
      <c r="K52" s="21">
        <f t="shared" si="3"/>
        <v>1.202441505595117</v>
      </c>
    </row>
    <row r="53" spans="1:11" s="19" customFormat="1" x14ac:dyDescent="0.25">
      <c r="A53" s="27"/>
      <c r="B53" s="74"/>
      <c r="C53" s="20" t="s">
        <v>57</v>
      </c>
      <c r="D53" s="16">
        <v>20</v>
      </c>
      <c r="E53" s="16">
        <v>20</v>
      </c>
      <c r="F53" s="16">
        <f t="shared" si="4"/>
        <v>0</v>
      </c>
      <c r="G53" s="17">
        <f t="shared" si="5"/>
        <v>0</v>
      </c>
      <c r="H53" s="16">
        <v>50</v>
      </c>
      <c r="I53" s="16">
        <v>0</v>
      </c>
      <c r="J53" s="16">
        <f t="shared" si="2"/>
        <v>50</v>
      </c>
      <c r="K53" s="21" t="str">
        <f t="shared" si="3"/>
        <v>-</v>
      </c>
    </row>
    <row r="54" spans="1:11" s="19" customFormat="1" x14ac:dyDescent="0.25">
      <c r="A54" s="20"/>
      <c r="B54" s="74"/>
      <c r="C54" s="20" t="s">
        <v>58</v>
      </c>
      <c r="D54" s="16">
        <v>3.5</v>
      </c>
      <c r="E54" s="16">
        <v>5.9</v>
      </c>
      <c r="F54" s="16">
        <f t="shared" si="4"/>
        <v>-2.4000000000000004</v>
      </c>
      <c r="G54" s="17">
        <f t="shared" si="5"/>
        <v>-0.40677966101694918</v>
      </c>
      <c r="H54" s="16">
        <v>0</v>
      </c>
      <c r="I54" s="16">
        <v>-25</v>
      </c>
      <c r="J54" s="16">
        <f t="shared" si="2"/>
        <v>25</v>
      </c>
      <c r="K54" s="21">
        <f t="shared" si="3"/>
        <v>-1</v>
      </c>
    </row>
    <row r="55" spans="1:11" s="19" customFormat="1" x14ac:dyDescent="0.25">
      <c r="A55" s="20"/>
      <c r="B55" s="74"/>
      <c r="C55" s="20" t="s">
        <v>59</v>
      </c>
      <c r="D55" s="16">
        <v>26.2</v>
      </c>
      <c r="E55" s="16">
        <v>20.7</v>
      </c>
      <c r="F55" s="16">
        <f t="shared" si="4"/>
        <v>5.5</v>
      </c>
      <c r="G55" s="17">
        <f t="shared" si="5"/>
        <v>0.26570048309178745</v>
      </c>
      <c r="H55" s="16">
        <v>89.6</v>
      </c>
      <c r="I55" s="16">
        <v>0</v>
      </c>
      <c r="J55" s="16">
        <f t="shared" si="2"/>
        <v>89.6</v>
      </c>
      <c r="K55" s="21" t="str">
        <f t="shared" si="3"/>
        <v>-</v>
      </c>
    </row>
    <row r="56" spans="1:11" s="19" customFormat="1" x14ac:dyDescent="0.25">
      <c r="A56" s="20"/>
      <c r="B56" s="74"/>
      <c r="C56" s="20" t="s">
        <v>60</v>
      </c>
      <c r="D56" s="16">
        <v>0</v>
      </c>
      <c r="E56" s="16">
        <v>3</v>
      </c>
      <c r="F56" s="16">
        <f t="shared" si="4"/>
        <v>-3</v>
      </c>
      <c r="G56" s="17">
        <f t="shared" si="5"/>
        <v>-1</v>
      </c>
      <c r="H56" s="16">
        <v>4.2</v>
      </c>
      <c r="I56" s="16">
        <v>5.7</v>
      </c>
      <c r="J56" s="16">
        <f t="shared" si="2"/>
        <v>-1.5</v>
      </c>
      <c r="K56" s="21">
        <f t="shared" si="3"/>
        <v>-0.26315789473684209</v>
      </c>
    </row>
    <row r="57" spans="1:11" x14ac:dyDescent="0.25">
      <c r="A57" s="6" t="s">
        <v>61</v>
      </c>
      <c r="B57" s="7"/>
      <c r="C57" s="31"/>
      <c r="D57" s="8">
        <f>SUM(D45:D56)</f>
        <v>261.5</v>
      </c>
      <c r="E57" s="8">
        <f>SUM(E45:E56)</f>
        <v>223.6</v>
      </c>
      <c r="F57" s="8">
        <f t="shared" si="4"/>
        <v>37.900000000000006</v>
      </c>
      <c r="G57" s="34">
        <f t="shared" si="5"/>
        <v>0.1694991055456172</v>
      </c>
      <c r="H57" s="8">
        <f>SUM(H45:H56)</f>
        <v>1763.3</v>
      </c>
      <c r="I57" s="8">
        <f>SUM(I45:I56)</f>
        <v>931.69999999999993</v>
      </c>
      <c r="J57" s="8">
        <f t="shared" si="2"/>
        <v>831.6</v>
      </c>
      <c r="K57" s="36">
        <f t="shared" si="3"/>
        <v>0.89256198347107452</v>
      </c>
    </row>
    <row r="58" spans="1:11" s="19" customFormat="1" x14ac:dyDescent="0.25">
      <c r="A58" s="20" t="s">
        <v>62</v>
      </c>
      <c r="B58" s="28" t="s">
        <v>19</v>
      </c>
      <c r="C58" s="20" t="s">
        <v>63</v>
      </c>
      <c r="D58" s="16">
        <v>165</v>
      </c>
      <c r="E58" s="16">
        <v>148.9</v>
      </c>
      <c r="F58" s="16">
        <f t="shared" si="4"/>
        <v>16.099999999999994</v>
      </c>
      <c r="G58" s="17">
        <f t="shared" si="5"/>
        <v>0.10812625923438546</v>
      </c>
      <c r="H58" s="16">
        <v>1</v>
      </c>
      <c r="I58" s="16">
        <v>1.1000000000000001</v>
      </c>
      <c r="J58" s="16">
        <f t="shared" si="2"/>
        <v>-0.10000000000000009</v>
      </c>
      <c r="K58" s="21">
        <f t="shared" si="3"/>
        <v>-9.0909090909090981E-2</v>
      </c>
    </row>
    <row r="59" spans="1:11" x14ac:dyDescent="0.25">
      <c r="A59" s="6" t="s">
        <v>64</v>
      </c>
      <c r="B59" s="9"/>
      <c r="C59" s="31"/>
      <c r="D59" s="8">
        <f>SUM(D58)</f>
        <v>165</v>
      </c>
      <c r="E59" s="8">
        <f>SUM(E58)</f>
        <v>148.9</v>
      </c>
      <c r="F59" s="8">
        <f t="shared" si="4"/>
        <v>16.099999999999994</v>
      </c>
      <c r="G59" s="34">
        <f t="shared" si="5"/>
        <v>0.10812625923438546</v>
      </c>
      <c r="H59" s="8">
        <f>SUM(H58)</f>
        <v>1</v>
      </c>
      <c r="I59" s="8">
        <f>SUM(I58)</f>
        <v>1.1000000000000001</v>
      </c>
      <c r="J59" s="8">
        <f t="shared" si="2"/>
        <v>-0.10000000000000009</v>
      </c>
      <c r="K59" s="36">
        <f t="shared" si="3"/>
        <v>-9.0909090909090981E-2</v>
      </c>
    </row>
    <row r="60" spans="1:11" s="19" customFormat="1" x14ac:dyDescent="0.25">
      <c r="A60" s="20" t="s">
        <v>65</v>
      </c>
      <c r="B60" s="24" t="s">
        <v>66</v>
      </c>
      <c r="C60" s="20" t="s">
        <v>66</v>
      </c>
      <c r="D60" s="16">
        <v>7.7</v>
      </c>
      <c r="E60" s="16">
        <v>7.6</v>
      </c>
      <c r="F60" s="16">
        <f t="shared" si="4"/>
        <v>0.10000000000000053</v>
      </c>
      <c r="G60" s="17">
        <f t="shared" si="5"/>
        <v>1.3157894736842176E-2</v>
      </c>
      <c r="H60" s="16">
        <v>0.8</v>
      </c>
      <c r="I60" s="16">
        <v>6.1</v>
      </c>
      <c r="J60" s="16">
        <f t="shared" si="2"/>
        <v>-5.3</v>
      </c>
      <c r="K60" s="21">
        <f t="shared" si="3"/>
        <v>-0.86885245901639352</v>
      </c>
    </row>
    <row r="61" spans="1:11" s="19" customFormat="1" x14ac:dyDescent="0.25">
      <c r="A61" s="20"/>
      <c r="B61" s="28" t="s">
        <v>19</v>
      </c>
      <c r="C61" s="20" t="s">
        <v>58</v>
      </c>
      <c r="D61" s="16">
        <v>11</v>
      </c>
      <c r="E61" s="16">
        <v>12.3</v>
      </c>
      <c r="F61" s="16">
        <f t="shared" si="4"/>
        <v>-1.3000000000000007</v>
      </c>
      <c r="G61" s="17">
        <f t="shared" si="5"/>
        <v>-0.10569105691056915</v>
      </c>
      <c r="H61" s="16">
        <v>0</v>
      </c>
      <c r="I61" s="16">
        <v>0</v>
      </c>
      <c r="J61" s="16">
        <f t="shared" si="2"/>
        <v>0</v>
      </c>
      <c r="K61" s="21" t="str">
        <f t="shared" si="3"/>
        <v>-</v>
      </c>
    </row>
    <row r="62" spans="1:11" x14ac:dyDescent="0.25">
      <c r="A62" s="6" t="s">
        <v>67</v>
      </c>
      <c r="B62" s="7"/>
      <c r="C62" s="31"/>
      <c r="D62" s="8">
        <f>SUM(D60:D61)</f>
        <v>18.7</v>
      </c>
      <c r="E62" s="8">
        <f>SUM(E60:E61)</f>
        <v>19.899999999999999</v>
      </c>
      <c r="F62" s="8">
        <f t="shared" si="4"/>
        <v>-1.1999999999999993</v>
      </c>
      <c r="G62" s="34">
        <f t="shared" si="5"/>
        <v>-6.0301507537688412E-2</v>
      </c>
      <c r="H62" s="8">
        <f>SUM(H60:H61)</f>
        <v>0.8</v>
      </c>
      <c r="I62" s="8">
        <f>SUM(I60:I61)</f>
        <v>6.1</v>
      </c>
      <c r="J62" s="8">
        <f t="shared" si="2"/>
        <v>-5.3</v>
      </c>
      <c r="K62" s="36">
        <f t="shared" si="3"/>
        <v>-0.86885245901639352</v>
      </c>
    </row>
    <row r="63" spans="1:11" s="19" customFormat="1" x14ac:dyDescent="0.25">
      <c r="A63" s="20"/>
      <c r="B63" s="41" t="s">
        <v>66</v>
      </c>
      <c r="C63" s="37" t="s">
        <v>66</v>
      </c>
      <c r="D63" s="38">
        <v>5</v>
      </c>
      <c r="E63" s="38">
        <v>2.5</v>
      </c>
      <c r="F63" s="38">
        <f t="shared" si="4"/>
        <v>2.5</v>
      </c>
      <c r="G63" s="39">
        <f t="shared" si="5"/>
        <v>1</v>
      </c>
      <c r="H63" s="38">
        <v>10</v>
      </c>
      <c r="I63" s="38">
        <v>10</v>
      </c>
      <c r="J63" s="38">
        <f t="shared" si="2"/>
        <v>0</v>
      </c>
      <c r="K63" s="40">
        <f t="shared" si="3"/>
        <v>0</v>
      </c>
    </row>
    <row r="64" spans="1:11" s="19" customFormat="1" x14ac:dyDescent="0.25">
      <c r="A64" s="20" t="s">
        <v>68</v>
      </c>
      <c r="B64" s="41" t="s">
        <v>15</v>
      </c>
      <c r="C64" s="37" t="s">
        <v>16</v>
      </c>
      <c r="D64" s="38">
        <v>10.5</v>
      </c>
      <c r="E64" s="38">
        <v>5.8</v>
      </c>
      <c r="F64" s="38">
        <f t="shared" si="4"/>
        <v>4.7</v>
      </c>
      <c r="G64" s="39">
        <f t="shared" si="5"/>
        <v>0.81034482758620696</v>
      </c>
      <c r="H64" s="38">
        <v>0</v>
      </c>
      <c r="I64" s="38">
        <v>0</v>
      </c>
      <c r="J64" s="38">
        <f t="shared" si="2"/>
        <v>0</v>
      </c>
      <c r="K64" s="40" t="str">
        <f t="shared" si="3"/>
        <v>-</v>
      </c>
    </row>
    <row r="65" spans="1:11" s="19" customFormat="1" x14ac:dyDescent="0.25">
      <c r="A65" s="20"/>
      <c r="B65" s="24" t="s">
        <v>47</v>
      </c>
      <c r="C65" s="20" t="s">
        <v>112</v>
      </c>
      <c r="D65" s="16">
        <v>210.6</v>
      </c>
      <c r="E65" s="16">
        <v>221.1</v>
      </c>
      <c r="F65" s="16">
        <f t="shared" si="4"/>
        <v>-10.5</v>
      </c>
      <c r="G65" s="17">
        <f t="shared" si="5"/>
        <v>-4.7489823609226593E-2</v>
      </c>
      <c r="H65" s="16">
        <v>0</v>
      </c>
      <c r="I65" s="16">
        <v>0</v>
      </c>
      <c r="J65" s="16">
        <f t="shared" si="2"/>
        <v>0</v>
      </c>
      <c r="K65" s="21" t="str">
        <f t="shared" si="3"/>
        <v>-</v>
      </c>
    </row>
    <row r="66" spans="1:11" x14ac:dyDescent="0.25">
      <c r="A66" s="6" t="s">
        <v>69</v>
      </c>
      <c r="B66" s="9"/>
      <c r="C66" s="31"/>
      <c r="D66" s="8">
        <f>SUM(D63:D65)</f>
        <v>226.1</v>
      </c>
      <c r="E66" s="8">
        <f>SUM(E63:E65)</f>
        <v>229.4</v>
      </c>
      <c r="F66" s="8">
        <f t="shared" si="4"/>
        <v>-3.3000000000000114</v>
      </c>
      <c r="G66" s="34">
        <f t="shared" si="5"/>
        <v>-1.4385353095030563E-2</v>
      </c>
      <c r="H66" s="8">
        <f>SUM(H63:H65)</f>
        <v>10</v>
      </c>
      <c r="I66" s="8">
        <f>SUM(I63:I65)</f>
        <v>10</v>
      </c>
      <c r="J66" s="8">
        <f t="shared" si="2"/>
        <v>0</v>
      </c>
      <c r="K66" s="36">
        <f t="shared" si="3"/>
        <v>0</v>
      </c>
    </row>
    <row r="67" spans="1:11" s="19" customFormat="1" x14ac:dyDescent="0.25">
      <c r="A67" s="20" t="s">
        <v>70</v>
      </c>
      <c r="B67" s="28" t="s">
        <v>47</v>
      </c>
      <c r="C67" s="20" t="s">
        <v>71</v>
      </c>
      <c r="D67" s="16">
        <v>0</v>
      </c>
      <c r="E67" s="16">
        <v>0</v>
      </c>
      <c r="F67" s="16">
        <f t="shared" si="4"/>
        <v>0</v>
      </c>
      <c r="G67" s="17" t="str">
        <f t="shared" si="5"/>
        <v>-</v>
      </c>
      <c r="H67" s="16">
        <v>2485.5</v>
      </c>
      <c r="I67" s="16">
        <v>0</v>
      </c>
      <c r="J67" s="16">
        <f t="shared" si="2"/>
        <v>2485.5</v>
      </c>
      <c r="K67" s="21" t="str">
        <f t="shared" si="3"/>
        <v>-</v>
      </c>
    </row>
    <row r="68" spans="1:11" x14ac:dyDescent="0.25">
      <c r="A68" s="6" t="s">
        <v>72</v>
      </c>
      <c r="B68" s="9"/>
      <c r="C68" s="31"/>
      <c r="D68" s="8">
        <f>SUM(D67)</f>
        <v>0</v>
      </c>
      <c r="E68" s="8">
        <f>SUM(E67)</f>
        <v>0</v>
      </c>
      <c r="F68" s="8">
        <f t="shared" si="4"/>
        <v>0</v>
      </c>
      <c r="G68" s="34" t="str">
        <f t="shared" si="5"/>
        <v>-</v>
      </c>
      <c r="H68" s="8">
        <f>SUM(H67)</f>
        <v>2485.5</v>
      </c>
      <c r="I68" s="8">
        <f>SUM(I67)</f>
        <v>0</v>
      </c>
      <c r="J68" s="8">
        <f t="shared" si="2"/>
        <v>2485.5</v>
      </c>
      <c r="K68" s="36" t="str">
        <f t="shared" si="3"/>
        <v>-</v>
      </c>
    </row>
    <row r="69" spans="1:11" s="19" customFormat="1" x14ac:dyDescent="0.25">
      <c r="A69" s="20" t="s">
        <v>73</v>
      </c>
      <c r="B69" s="47" t="s">
        <v>47</v>
      </c>
      <c r="C69" s="37" t="s">
        <v>112</v>
      </c>
      <c r="D69" s="38">
        <v>17.299999999999997</v>
      </c>
      <c r="E69" s="38">
        <v>17.5</v>
      </c>
      <c r="F69" s="38">
        <f t="shared" si="4"/>
        <v>-0.20000000000000284</v>
      </c>
      <c r="G69" s="39">
        <f t="shared" si="5"/>
        <v>-1.1428571428571592E-2</v>
      </c>
      <c r="H69" s="38">
        <v>0</v>
      </c>
      <c r="I69" s="38">
        <v>0</v>
      </c>
      <c r="J69" s="38">
        <f t="shared" si="2"/>
        <v>0</v>
      </c>
      <c r="K69" s="40" t="str">
        <f t="shared" si="3"/>
        <v>-</v>
      </c>
    </row>
    <row r="70" spans="1:11" s="19" customFormat="1" x14ac:dyDescent="0.25">
      <c r="A70" s="20"/>
      <c r="B70" s="28" t="s">
        <v>12</v>
      </c>
      <c r="C70" s="20" t="s">
        <v>35</v>
      </c>
      <c r="D70" s="16">
        <v>0</v>
      </c>
      <c r="E70" s="16">
        <v>0</v>
      </c>
      <c r="F70" s="16">
        <f t="shared" si="4"/>
        <v>0</v>
      </c>
      <c r="G70" s="17" t="str">
        <f t="shared" si="5"/>
        <v>-</v>
      </c>
      <c r="H70" s="16">
        <v>0.6</v>
      </c>
      <c r="I70" s="16">
        <v>0.4</v>
      </c>
      <c r="J70" s="16">
        <f t="shared" si="2"/>
        <v>0.19999999999999996</v>
      </c>
      <c r="K70" s="21">
        <f t="shared" si="3"/>
        <v>0.49999999999999989</v>
      </c>
    </row>
    <row r="71" spans="1:11" x14ac:dyDescent="0.25">
      <c r="A71" s="6" t="s">
        <v>74</v>
      </c>
      <c r="B71" s="9"/>
      <c r="C71" s="31"/>
      <c r="D71" s="8">
        <f>SUM(D69:D70)</f>
        <v>17.299999999999997</v>
      </c>
      <c r="E71" s="8">
        <f>SUM(E69:E70)</f>
        <v>17.5</v>
      </c>
      <c r="F71" s="8">
        <f t="shared" si="4"/>
        <v>-0.20000000000000284</v>
      </c>
      <c r="G71" s="34">
        <f t="shared" si="5"/>
        <v>-1.1428571428571592E-2</v>
      </c>
      <c r="H71" s="8">
        <f>SUM(H69:H70)</f>
        <v>0.6</v>
      </c>
      <c r="I71" s="8">
        <f>SUM(I69:I70)</f>
        <v>0.4</v>
      </c>
      <c r="J71" s="8">
        <f t="shared" si="2"/>
        <v>0.19999999999999996</v>
      </c>
      <c r="K71" s="36">
        <f t="shared" si="3"/>
        <v>0.49999999999999989</v>
      </c>
    </row>
    <row r="72" spans="1:11" s="19" customFormat="1" x14ac:dyDescent="0.25">
      <c r="A72" s="20" t="s">
        <v>75</v>
      </c>
      <c r="B72" s="73" t="s">
        <v>12</v>
      </c>
      <c r="C72" s="15" t="s">
        <v>33</v>
      </c>
      <c r="D72" s="42">
        <v>1</v>
      </c>
      <c r="E72" s="42">
        <v>0.6</v>
      </c>
      <c r="F72" s="42">
        <f t="shared" si="4"/>
        <v>0.4</v>
      </c>
      <c r="G72" s="43">
        <f t="shared" si="5"/>
        <v>0.66666666666666674</v>
      </c>
      <c r="H72" s="42">
        <v>1395.3</v>
      </c>
      <c r="I72" s="42">
        <v>1361.7</v>
      </c>
      <c r="J72" s="42">
        <f t="shared" ref="J72:J91" si="8">H72-I72</f>
        <v>33.599999999999909</v>
      </c>
      <c r="K72" s="18">
        <f t="shared" ref="K72:K91" si="9">IFERROR((J72/I72), "-")</f>
        <v>2.4675038554747675E-2</v>
      </c>
    </row>
    <row r="73" spans="1:11" s="19" customFormat="1" x14ac:dyDescent="0.25">
      <c r="A73" s="20"/>
      <c r="B73" s="74"/>
      <c r="C73" s="20" t="s">
        <v>92</v>
      </c>
      <c r="D73" s="16">
        <v>4.4000000000000004</v>
      </c>
      <c r="E73" s="16">
        <v>18.7</v>
      </c>
      <c r="F73" s="16">
        <f t="shared" si="4"/>
        <v>-14.299999999999999</v>
      </c>
      <c r="G73" s="17">
        <f t="shared" si="5"/>
        <v>-0.76470588235294112</v>
      </c>
      <c r="H73" s="16">
        <v>3691.1</v>
      </c>
      <c r="I73" s="16">
        <v>3600</v>
      </c>
      <c r="J73" s="16">
        <f t="shared" si="8"/>
        <v>91.099999999999909</v>
      </c>
      <c r="K73" s="21">
        <f t="shared" si="9"/>
        <v>2.5305555555555529E-2</v>
      </c>
    </row>
    <row r="74" spans="1:11" s="19" customFormat="1" x14ac:dyDescent="0.25">
      <c r="A74" s="20"/>
      <c r="B74" s="74"/>
      <c r="C74" s="20" t="s">
        <v>76</v>
      </c>
      <c r="D74" s="16">
        <v>0</v>
      </c>
      <c r="E74" s="16">
        <v>0</v>
      </c>
      <c r="F74" s="16">
        <f t="shared" si="4"/>
        <v>0</v>
      </c>
      <c r="G74" s="17" t="str">
        <f t="shared" si="5"/>
        <v>-</v>
      </c>
      <c r="H74" s="16">
        <v>0</v>
      </c>
      <c r="I74" s="16">
        <v>0</v>
      </c>
      <c r="J74" s="16">
        <f t="shared" si="8"/>
        <v>0</v>
      </c>
      <c r="K74" s="21" t="str">
        <f t="shared" si="9"/>
        <v>-</v>
      </c>
    </row>
    <row r="75" spans="1:11" s="19" customFormat="1" x14ac:dyDescent="0.25">
      <c r="A75" s="20"/>
      <c r="B75" s="74"/>
      <c r="C75" s="20" t="s">
        <v>77</v>
      </c>
      <c r="D75" s="16">
        <v>9</v>
      </c>
      <c r="E75" s="16">
        <v>4.9000000000000004</v>
      </c>
      <c r="F75" s="16">
        <f t="shared" si="4"/>
        <v>4.0999999999999996</v>
      </c>
      <c r="G75" s="17">
        <f t="shared" si="5"/>
        <v>0.83673469387755084</v>
      </c>
      <c r="H75" s="16">
        <v>22.9</v>
      </c>
      <c r="I75" s="16">
        <v>9.1999999999999993</v>
      </c>
      <c r="J75" s="16">
        <f t="shared" si="8"/>
        <v>13.7</v>
      </c>
      <c r="K75" s="21">
        <f t="shared" si="9"/>
        <v>1.4891304347826086</v>
      </c>
    </row>
    <row r="76" spans="1:11" s="19" customFormat="1" x14ac:dyDescent="0.25">
      <c r="A76" s="20"/>
      <c r="B76" s="74"/>
      <c r="C76" s="20" t="s">
        <v>34</v>
      </c>
      <c r="D76" s="16">
        <v>10.5</v>
      </c>
      <c r="E76" s="16">
        <v>7.3</v>
      </c>
      <c r="F76" s="16">
        <f t="shared" si="4"/>
        <v>3.2</v>
      </c>
      <c r="G76" s="17">
        <f t="shared" si="5"/>
        <v>0.43835616438356168</v>
      </c>
      <c r="H76" s="16">
        <v>380.2</v>
      </c>
      <c r="I76" s="16">
        <v>72.2</v>
      </c>
      <c r="J76" s="16">
        <f t="shared" si="8"/>
        <v>308</v>
      </c>
      <c r="K76" s="21">
        <f t="shared" si="9"/>
        <v>4.2659279778393353</v>
      </c>
    </row>
    <row r="77" spans="1:11" s="19" customFormat="1" x14ac:dyDescent="0.25">
      <c r="A77" s="20"/>
      <c r="B77" s="74"/>
      <c r="C77" s="20" t="s">
        <v>35</v>
      </c>
      <c r="D77" s="16">
        <v>14</v>
      </c>
      <c r="E77" s="16">
        <v>202.2</v>
      </c>
      <c r="F77" s="16">
        <f t="shared" si="4"/>
        <v>-188.2</v>
      </c>
      <c r="G77" s="17">
        <f t="shared" si="5"/>
        <v>-0.93076162215628089</v>
      </c>
      <c r="H77" s="16">
        <v>160.69999999999999</v>
      </c>
      <c r="I77" s="16">
        <v>206.10000000000002</v>
      </c>
      <c r="J77" s="16">
        <f t="shared" si="8"/>
        <v>-45.400000000000034</v>
      </c>
      <c r="K77" s="21">
        <f t="shared" si="9"/>
        <v>-0.22028141678796714</v>
      </c>
    </row>
    <row r="78" spans="1:11" s="19" customFormat="1" x14ac:dyDescent="0.25">
      <c r="A78" s="20"/>
      <c r="B78" s="75"/>
      <c r="C78" s="22" t="s">
        <v>78</v>
      </c>
      <c r="D78" s="44">
        <v>13.500000000000002</v>
      </c>
      <c r="E78" s="44">
        <v>31.9</v>
      </c>
      <c r="F78" s="44">
        <f t="shared" si="4"/>
        <v>-18.399999999999999</v>
      </c>
      <c r="G78" s="45">
        <f t="shared" si="5"/>
        <v>-0.57680250783699061</v>
      </c>
      <c r="H78" s="44">
        <v>236</v>
      </c>
      <c r="I78" s="44">
        <v>244.70000000000002</v>
      </c>
      <c r="J78" s="44">
        <f t="shared" si="8"/>
        <v>-8.7000000000000171</v>
      </c>
      <c r="K78" s="46">
        <f>IFERROR((J78/I78), "-")</f>
        <v>-3.5553739272578738E-2</v>
      </c>
    </row>
    <row r="79" spans="1:11" s="19" customFormat="1" x14ac:dyDescent="0.25">
      <c r="A79" s="20"/>
      <c r="B79" s="73" t="s">
        <v>14</v>
      </c>
      <c r="C79" s="15" t="s">
        <v>39</v>
      </c>
      <c r="D79" s="42">
        <v>5</v>
      </c>
      <c r="E79" s="42">
        <v>0.4</v>
      </c>
      <c r="F79" s="42">
        <f t="shared" si="4"/>
        <v>4.5999999999999996</v>
      </c>
      <c r="G79" s="43">
        <f t="shared" si="5"/>
        <v>11.499999999999998</v>
      </c>
      <c r="H79" s="42">
        <v>21.3</v>
      </c>
      <c r="I79" s="42">
        <v>19</v>
      </c>
      <c r="J79" s="42">
        <f t="shared" si="8"/>
        <v>2.3000000000000007</v>
      </c>
      <c r="K79" s="18">
        <f t="shared" si="9"/>
        <v>0.12105263157894741</v>
      </c>
    </row>
    <row r="80" spans="1:11" s="19" customFormat="1" x14ac:dyDescent="0.25">
      <c r="A80" s="20"/>
      <c r="B80" s="75"/>
      <c r="C80" s="22" t="s">
        <v>37</v>
      </c>
      <c r="D80" s="44">
        <v>0</v>
      </c>
      <c r="E80" s="44">
        <v>0</v>
      </c>
      <c r="F80" s="44">
        <f t="shared" si="4"/>
        <v>0</v>
      </c>
      <c r="G80" s="45" t="str">
        <f t="shared" si="5"/>
        <v>-</v>
      </c>
      <c r="H80" s="44">
        <v>1.4</v>
      </c>
      <c r="I80" s="44">
        <v>0.79999999999999993</v>
      </c>
      <c r="J80" s="44">
        <f t="shared" si="8"/>
        <v>0.6</v>
      </c>
      <c r="K80" s="46">
        <f t="shared" si="9"/>
        <v>0.75</v>
      </c>
    </row>
    <row r="81" spans="1:11" s="19" customFormat="1" x14ac:dyDescent="0.25">
      <c r="A81" s="20"/>
      <c r="B81" s="29" t="s">
        <v>47</v>
      </c>
      <c r="C81" s="20" t="s">
        <v>48</v>
      </c>
      <c r="D81" s="16">
        <v>93</v>
      </c>
      <c r="E81" s="16">
        <v>55.4</v>
      </c>
      <c r="F81" s="16">
        <f t="shared" si="4"/>
        <v>37.6</v>
      </c>
      <c r="G81" s="17">
        <f t="shared" si="5"/>
        <v>0.67870036101083042</v>
      </c>
      <c r="H81" s="16">
        <v>0</v>
      </c>
      <c r="I81" s="16">
        <v>0</v>
      </c>
      <c r="J81" s="16">
        <f t="shared" si="8"/>
        <v>0</v>
      </c>
      <c r="K81" s="21" t="str">
        <f t="shared" si="9"/>
        <v>-</v>
      </c>
    </row>
    <row r="82" spans="1:11" x14ac:dyDescent="0.25">
      <c r="A82" s="10" t="s">
        <v>79</v>
      </c>
      <c r="B82" s="11"/>
      <c r="C82" s="32"/>
      <c r="D82" s="8">
        <f>SUM(D72:D81)</f>
        <v>150.4</v>
      </c>
      <c r="E82" s="8">
        <f>SUM(E72:E81)</f>
        <v>321.39999999999992</v>
      </c>
      <c r="F82" s="8">
        <f t="shared" si="4"/>
        <v>-170.99999999999991</v>
      </c>
      <c r="G82" s="34">
        <f t="shared" si="5"/>
        <v>-0.53204729309271925</v>
      </c>
      <c r="H82" s="8">
        <f>SUM(H72:H81)</f>
        <v>5908.8999999999987</v>
      </c>
      <c r="I82" s="8">
        <f>SUM(I72:I81)</f>
        <v>5513.7</v>
      </c>
      <c r="J82" s="8">
        <f t="shared" si="8"/>
        <v>395.19999999999891</v>
      </c>
      <c r="K82" s="36">
        <f t="shared" si="9"/>
        <v>7.1676007037016695E-2</v>
      </c>
    </row>
    <row r="83" spans="1:11" x14ac:dyDescent="0.25">
      <c r="A83" s="12" t="s">
        <v>80</v>
      </c>
      <c r="B83" s="13"/>
      <c r="C83" s="33"/>
      <c r="D83" s="14">
        <f>D82+D71+D68+D66+D62+D59+D57+D44+D22</f>
        <v>2688.1000000000004</v>
      </c>
      <c r="E83" s="14">
        <f>E82+E71+E68+E66+E62+E59+E57+E44+E22</f>
        <v>2847.1</v>
      </c>
      <c r="F83" s="14">
        <f t="shared" si="4"/>
        <v>-158.99999999999955</v>
      </c>
      <c r="G83" s="35">
        <f t="shared" si="5"/>
        <v>-5.5846299743598594E-2</v>
      </c>
      <c r="H83" s="14">
        <f>H82+H71+H68+H66+H62+H59+H57+H44+H22</f>
        <v>13336.899999999998</v>
      </c>
      <c r="I83" s="14">
        <f>I82+I71+I68+I66+I62+I59+I57+I44+I22</f>
        <v>8584.7000000000007</v>
      </c>
      <c r="J83" s="14">
        <f t="shared" si="8"/>
        <v>4752.1999999999971</v>
      </c>
      <c r="K83" s="35">
        <f t="shared" si="9"/>
        <v>0.55356622828986413</v>
      </c>
    </row>
    <row r="84" spans="1:11" s="19" customFormat="1" x14ac:dyDescent="0.25">
      <c r="A84" s="20" t="s">
        <v>81</v>
      </c>
      <c r="B84" s="28"/>
      <c r="C84" s="20"/>
      <c r="D84" s="16">
        <v>1612.644</v>
      </c>
      <c r="E84" s="16">
        <v>653.05499999999995</v>
      </c>
      <c r="F84" s="16">
        <f t="shared" ref="F84:F90" si="10">D84-E84</f>
        <v>959.58900000000006</v>
      </c>
      <c r="G84" s="17">
        <f t="shared" ref="G84:G89" si="11">IFERROR((F84/E84), "-")</f>
        <v>1.4693846613225534</v>
      </c>
      <c r="H84" s="16">
        <v>0</v>
      </c>
      <c r="I84" s="16">
        <v>0</v>
      </c>
      <c r="J84" s="16">
        <f t="shared" si="8"/>
        <v>0</v>
      </c>
      <c r="K84" s="21" t="str">
        <f t="shared" si="9"/>
        <v>-</v>
      </c>
    </row>
    <row r="85" spans="1:11" x14ac:dyDescent="0.25">
      <c r="A85" s="6" t="s">
        <v>82</v>
      </c>
      <c r="B85" s="7"/>
      <c r="C85" s="31"/>
      <c r="D85" s="8">
        <f>SUM(D84)</f>
        <v>1612.644</v>
      </c>
      <c r="E85" s="8">
        <f>SUM(E84)</f>
        <v>653.05499999999995</v>
      </c>
      <c r="F85" s="8">
        <f t="shared" si="10"/>
        <v>959.58900000000006</v>
      </c>
      <c r="G85" s="34">
        <f t="shared" si="11"/>
        <v>1.4693846613225534</v>
      </c>
      <c r="H85" s="8">
        <f>SUM(H84)</f>
        <v>0</v>
      </c>
      <c r="I85" s="8">
        <f>SUM(I84)</f>
        <v>0</v>
      </c>
      <c r="J85" s="8">
        <f t="shared" si="8"/>
        <v>0</v>
      </c>
      <c r="K85" s="36" t="str">
        <f t="shared" si="9"/>
        <v>-</v>
      </c>
    </row>
    <row r="86" spans="1:11" s="19" customFormat="1" x14ac:dyDescent="0.25">
      <c r="A86" s="20" t="s">
        <v>83</v>
      </c>
      <c r="B86" s="24"/>
      <c r="C86" s="20"/>
      <c r="D86" s="16">
        <v>15338.665000000001</v>
      </c>
      <c r="E86" s="16">
        <v>4532.9250000000002</v>
      </c>
      <c r="F86" s="16">
        <f t="shared" si="10"/>
        <v>10805.740000000002</v>
      </c>
      <c r="G86" s="17">
        <f t="shared" si="11"/>
        <v>2.3838338379743766</v>
      </c>
      <c r="H86" s="16">
        <v>0</v>
      </c>
      <c r="I86" s="16">
        <v>0</v>
      </c>
      <c r="J86" s="16">
        <f t="shared" si="8"/>
        <v>0</v>
      </c>
      <c r="K86" s="21" t="str">
        <f t="shared" si="9"/>
        <v>-</v>
      </c>
    </row>
    <row r="87" spans="1:11" x14ac:dyDescent="0.25">
      <c r="A87" s="6" t="s">
        <v>84</v>
      </c>
      <c r="B87" s="9"/>
      <c r="C87" s="31"/>
      <c r="D87" s="8">
        <f>SUM(D86)</f>
        <v>15338.665000000001</v>
      </c>
      <c r="E87" s="8">
        <f>SUM(E86)</f>
        <v>4532.9250000000002</v>
      </c>
      <c r="F87" s="8">
        <f t="shared" si="10"/>
        <v>10805.740000000002</v>
      </c>
      <c r="G87" s="34">
        <f t="shared" si="11"/>
        <v>2.3838338379743766</v>
      </c>
      <c r="H87" s="8">
        <f>SUM(H86)</f>
        <v>0</v>
      </c>
      <c r="I87" s="8">
        <f>SUM(I86)</f>
        <v>0</v>
      </c>
      <c r="J87" s="8">
        <f t="shared" si="8"/>
        <v>0</v>
      </c>
      <c r="K87" s="36" t="str">
        <f t="shared" si="9"/>
        <v>-</v>
      </c>
    </row>
    <row r="88" spans="1:11" s="19" customFormat="1" x14ac:dyDescent="0.25">
      <c r="A88" s="20" t="s">
        <v>85</v>
      </c>
      <c r="B88" s="28"/>
      <c r="C88" s="20"/>
      <c r="D88" s="16">
        <v>3.3</v>
      </c>
      <c r="E88" s="16">
        <v>0.20699999999999999</v>
      </c>
      <c r="F88" s="16">
        <f>D88-E88</f>
        <v>3.093</v>
      </c>
      <c r="G88" s="17">
        <f t="shared" si="11"/>
        <v>14.942028985507246</v>
      </c>
      <c r="H88" s="16">
        <v>0</v>
      </c>
      <c r="I88" s="16">
        <v>0</v>
      </c>
      <c r="J88" s="16">
        <f t="shared" si="8"/>
        <v>0</v>
      </c>
      <c r="K88" s="21" t="str">
        <f t="shared" si="9"/>
        <v>-</v>
      </c>
    </row>
    <row r="89" spans="1:11" x14ac:dyDescent="0.25">
      <c r="A89" s="6" t="s">
        <v>86</v>
      </c>
      <c r="B89" s="9"/>
      <c r="C89" s="31"/>
      <c r="D89" s="8">
        <f>SUM(D88)</f>
        <v>3.3</v>
      </c>
      <c r="E89" s="8">
        <f>SUM(E88)</f>
        <v>0.20699999999999999</v>
      </c>
      <c r="F89" s="8">
        <f t="shared" si="10"/>
        <v>3.093</v>
      </c>
      <c r="G89" s="34">
        <f t="shared" si="11"/>
        <v>14.942028985507246</v>
      </c>
      <c r="H89" s="8">
        <f>SUM(H88)</f>
        <v>0</v>
      </c>
      <c r="I89" s="8">
        <f>SUM(I88)</f>
        <v>0</v>
      </c>
      <c r="J89" s="8">
        <f t="shared" si="8"/>
        <v>0</v>
      </c>
      <c r="K89" s="36" t="str">
        <f t="shared" si="9"/>
        <v>-</v>
      </c>
    </row>
    <row r="90" spans="1:11" x14ac:dyDescent="0.25">
      <c r="A90" s="12" t="s">
        <v>87</v>
      </c>
      <c r="B90" s="13"/>
      <c r="C90" s="33"/>
      <c r="D90" s="14">
        <f>D89+D87+D85</f>
        <v>16954.609</v>
      </c>
      <c r="E90" s="14">
        <f>E89+E87+E85</f>
        <v>5186.1870000000008</v>
      </c>
      <c r="F90" s="14">
        <f t="shared" si="10"/>
        <v>11768.421999999999</v>
      </c>
      <c r="G90" s="35">
        <f>IFERROR((F90/E90), "-")</f>
        <v>2.269185819948258</v>
      </c>
      <c r="H90" s="14">
        <f>H89+H87+H85</f>
        <v>0</v>
      </c>
      <c r="I90" s="14">
        <f>I89+I87+I85</f>
        <v>0</v>
      </c>
      <c r="J90" s="14">
        <f t="shared" si="8"/>
        <v>0</v>
      </c>
      <c r="K90" s="35" t="str">
        <f t="shared" si="9"/>
        <v>-</v>
      </c>
    </row>
    <row r="91" spans="1:11" x14ac:dyDescent="0.25">
      <c r="A91" s="12" t="s">
        <v>88</v>
      </c>
      <c r="B91" s="13"/>
      <c r="C91" s="33"/>
      <c r="D91" s="14">
        <f>D90+D83</f>
        <v>19642.709000000003</v>
      </c>
      <c r="E91" s="14">
        <f>E90+E83</f>
        <v>8033.2870000000003</v>
      </c>
      <c r="F91" s="14">
        <f t="shared" ref="F91" si="12">D91-E91</f>
        <v>11609.422000000002</v>
      </c>
      <c r="G91" s="35">
        <f>IFERROR((F91/E91), "-")</f>
        <v>1.4451646007418883</v>
      </c>
      <c r="H91" s="14">
        <f>H90+H83</f>
        <v>13336.899999999998</v>
      </c>
      <c r="I91" s="14">
        <f>I90+I83</f>
        <v>8584.7000000000007</v>
      </c>
      <c r="J91" s="14">
        <f t="shared" si="8"/>
        <v>4752.1999999999971</v>
      </c>
      <c r="K91" s="35">
        <f t="shared" si="9"/>
        <v>0.55356622828986413</v>
      </c>
    </row>
    <row r="96" spans="1:11" x14ac:dyDescent="0.25">
      <c r="E96" s="64"/>
    </row>
  </sheetData>
  <mergeCells count="16">
    <mergeCell ref="B72:B78"/>
    <mergeCell ref="B79:B80"/>
    <mergeCell ref="B18:B20"/>
    <mergeCell ref="B23:B31"/>
    <mergeCell ref="B32:B38"/>
    <mergeCell ref="B40:B42"/>
    <mergeCell ref="B45:B47"/>
    <mergeCell ref="B48:B56"/>
    <mergeCell ref="B13:B17"/>
    <mergeCell ref="D4:G4"/>
    <mergeCell ref="H4:K4"/>
    <mergeCell ref="F5:G5"/>
    <mergeCell ref="J5:K5"/>
    <mergeCell ref="B9:B12"/>
    <mergeCell ref="D6:E6"/>
    <mergeCell ref="H6:I6"/>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DCC9-06E1-4C96-8139-10A97D0F3576}">
  <dimension ref="A3:E17"/>
  <sheetViews>
    <sheetView zoomScale="85" zoomScaleNormal="85" workbookViewId="0">
      <selection activeCell="C39" sqref="C39"/>
    </sheetView>
  </sheetViews>
  <sheetFormatPr defaultRowHeight="15" x14ac:dyDescent="0.25"/>
  <cols>
    <col min="1" max="1" width="39.28515625" bestFit="1" customWidth="1"/>
    <col min="2" max="5" width="16.85546875" customWidth="1"/>
  </cols>
  <sheetData>
    <row r="3" spans="1:5" x14ac:dyDescent="0.25">
      <c r="A3" s="1" t="s">
        <v>93</v>
      </c>
      <c r="B3" s="2"/>
      <c r="C3" s="2"/>
      <c r="D3" s="2"/>
      <c r="E3" s="2"/>
    </row>
    <row r="4" spans="1:5" x14ac:dyDescent="0.25">
      <c r="A4" s="48" t="s">
        <v>1</v>
      </c>
      <c r="B4" s="49" t="s">
        <v>94</v>
      </c>
      <c r="C4" s="49"/>
      <c r="D4" s="87"/>
      <c r="E4" s="87"/>
    </row>
    <row r="5" spans="1:5" x14ac:dyDescent="0.25">
      <c r="A5" s="88"/>
      <c r="B5" s="65" t="s">
        <v>104</v>
      </c>
      <c r="C5" s="65" t="s">
        <v>105</v>
      </c>
      <c r="D5" s="90" t="s">
        <v>109</v>
      </c>
      <c r="E5" s="91"/>
    </row>
    <row r="6" spans="1:5" ht="38.25" x14ac:dyDescent="0.25">
      <c r="A6" s="89"/>
      <c r="B6" s="66" t="s">
        <v>106</v>
      </c>
      <c r="C6" s="66" t="s">
        <v>107</v>
      </c>
      <c r="D6" s="92"/>
      <c r="E6" s="93"/>
    </row>
    <row r="7" spans="1:5" x14ac:dyDescent="0.25">
      <c r="A7" s="50"/>
      <c r="B7" s="51" t="s">
        <v>9</v>
      </c>
      <c r="C7" s="51" t="s">
        <v>9</v>
      </c>
      <c r="D7" s="52" t="s">
        <v>9</v>
      </c>
      <c r="E7" s="67" t="s">
        <v>10</v>
      </c>
    </row>
    <row r="8" spans="1:5" x14ac:dyDescent="0.25">
      <c r="A8" s="53" t="s">
        <v>95</v>
      </c>
      <c r="B8" s="54">
        <v>0</v>
      </c>
      <c r="C8" s="54">
        <v>66.2</v>
      </c>
      <c r="D8" s="60">
        <f>B8-C8</f>
        <v>-66.2</v>
      </c>
      <c r="E8" s="68">
        <f>D8/C8</f>
        <v>-1</v>
      </c>
    </row>
    <row r="9" spans="1:5" x14ac:dyDescent="0.25">
      <c r="A9" s="55" t="s">
        <v>96</v>
      </c>
      <c r="B9" s="54">
        <v>101.9</v>
      </c>
      <c r="C9" s="54">
        <v>127.4</v>
      </c>
      <c r="D9" s="60">
        <f t="shared" ref="D9:D17" si="0">B9-C9</f>
        <v>-25.5</v>
      </c>
      <c r="E9" s="68">
        <f t="shared" ref="E9:E16" si="1">D9/C9</f>
        <v>-0.20015698587127156</v>
      </c>
    </row>
    <row r="10" spans="1:5" x14ac:dyDescent="0.25">
      <c r="A10" s="55" t="s">
        <v>97</v>
      </c>
      <c r="B10" s="54">
        <v>6.1</v>
      </c>
      <c r="C10" s="54">
        <v>6.1</v>
      </c>
      <c r="D10" s="60">
        <f t="shared" si="0"/>
        <v>0</v>
      </c>
      <c r="E10" s="68">
        <f t="shared" si="1"/>
        <v>0</v>
      </c>
    </row>
    <row r="11" spans="1:5" x14ac:dyDescent="0.25">
      <c r="A11" s="56" t="s">
        <v>98</v>
      </c>
      <c r="B11" s="57">
        <v>2</v>
      </c>
      <c r="C11" s="57">
        <v>2</v>
      </c>
      <c r="D11" s="60">
        <f t="shared" si="0"/>
        <v>0</v>
      </c>
      <c r="E11" s="68">
        <f t="shared" si="1"/>
        <v>0</v>
      </c>
    </row>
    <row r="12" spans="1:5" x14ac:dyDescent="0.25">
      <c r="A12" s="55" t="s">
        <v>99</v>
      </c>
      <c r="B12" s="60">
        <v>-0.9</v>
      </c>
      <c r="C12" s="54">
        <v>2.4</v>
      </c>
      <c r="D12" s="60">
        <f t="shared" si="0"/>
        <v>-3.3</v>
      </c>
      <c r="E12" s="68">
        <f>D12/C12</f>
        <v>-1.375</v>
      </c>
    </row>
    <row r="13" spans="1:5" x14ac:dyDescent="0.25">
      <c r="A13" s="55" t="s">
        <v>100</v>
      </c>
      <c r="B13" s="54">
        <v>300</v>
      </c>
      <c r="C13" s="54">
        <v>83.6</v>
      </c>
      <c r="D13" s="60">
        <f t="shared" si="0"/>
        <v>216.4</v>
      </c>
      <c r="E13" s="68">
        <f t="shared" si="1"/>
        <v>2.5885167464114835</v>
      </c>
    </row>
    <row r="14" spans="1:5" x14ac:dyDescent="0.25">
      <c r="A14" s="55" t="s">
        <v>101</v>
      </c>
      <c r="B14" s="54">
        <v>2.5</v>
      </c>
      <c r="C14" s="54">
        <v>2.6</v>
      </c>
      <c r="D14" s="60">
        <f t="shared" si="0"/>
        <v>-0.10000000000000009</v>
      </c>
      <c r="E14" s="68">
        <f t="shared" si="1"/>
        <v>-3.8461538461538491E-2</v>
      </c>
    </row>
    <row r="15" spans="1:5" x14ac:dyDescent="0.25">
      <c r="A15" s="55" t="s">
        <v>108</v>
      </c>
      <c r="B15" s="54">
        <v>1498.5</v>
      </c>
      <c r="C15" s="54">
        <v>735.9</v>
      </c>
      <c r="D15" s="60">
        <f t="shared" si="0"/>
        <v>762.6</v>
      </c>
      <c r="E15" s="68">
        <f t="shared" si="1"/>
        <v>1.0362821035466776</v>
      </c>
    </row>
    <row r="16" spans="1:5" x14ac:dyDescent="0.25">
      <c r="A16" s="55" t="s">
        <v>102</v>
      </c>
      <c r="B16" s="54">
        <v>16513.079000000002</v>
      </c>
      <c r="C16" s="54">
        <v>18659.3</v>
      </c>
      <c r="D16" s="60">
        <f>B16-C16</f>
        <v>-2146.2209999999977</v>
      </c>
      <c r="E16" s="68">
        <f t="shared" si="1"/>
        <v>-0.11502151742026752</v>
      </c>
    </row>
    <row r="17" spans="1:5" x14ac:dyDescent="0.25">
      <c r="A17" s="58" t="s">
        <v>103</v>
      </c>
      <c r="B17" s="59">
        <f>SUM(B8:B16)</f>
        <v>18423.179</v>
      </c>
      <c r="C17" s="59">
        <f>SUM(C8:C16)</f>
        <v>19685.5</v>
      </c>
      <c r="D17" s="61">
        <f t="shared" si="0"/>
        <v>-1262.3209999999999</v>
      </c>
      <c r="E17" s="69">
        <f>D17/C17</f>
        <v>-6.4124406288892835E-2</v>
      </c>
    </row>
  </sheetData>
  <mergeCells count="3">
    <mergeCell ref="D4:E4"/>
    <mergeCell ref="A5:A6"/>
    <mergeCell ref="D5: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eting_x0020_Date xmlns="ca160097-f9a4-47a2-9b12-b18df77a0bea" xsi:nil="true"/>
    <DateSent xmlns="4600776d-0a3c-44b4-bff2-0ceaafb13046" xsi:nil="true"/>
    <Related_x0020_Document xmlns="ca160097-f9a4-47a2-9b12-b18df77a0bea">
      <Url xsi:nil="true"/>
      <Description xsi:nil="true"/>
    </Related_x0020_Document>
    <RecordNumber xmlns="4600776d-0a3c-44b4-bff2-0ceaafb13046" xsi:nil="true"/>
    <Date xmlns="ca160097-f9a4-47a2-9b12-b18df77a0bea" xsi:nil="true"/>
    <g3ef09377e3444258679b6035a1ff93a xmlns="4600776d-0a3c-44b4-bff2-0ceaafb13046">
      <Terms xmlns="http://schemas.microsoft.com/office/infopath/2007/PartnerControls"/>
    </g3ef09377e3444258679b6035a1ff93a>
    <k5b153ee974a4a57a7568e533217f2cb xmlns="4600776d-0a3c-44b4-bff2-0ceaafb13046">
      <Terms xmlns="http://schemas.microsoft.com/office/infopath/2007/PartnerControls"/>
    </k5b153ee974a4a57a7568e533217f2cb>
    <TaxCatchAll xmlns="4600776d-0a3c-44b4-bff2-0ceaafb13046">
      <Value>2</Value>
      <Value>1</Value>
    </TaxCatchAll>
    <Document_x0020_Status xmlns="ca160097-f9a4-47a2-9b12-b18df77a0bea" xsi:nil="true"/>
    <Circulation_x0020_Date xmlns="ca160097-f9a4-47a2-9b12-b18df77a0bea" xsi:nil="true"/>
    <Brief_x0020_status xmlns="ca160097-f9a4-47a2-9b12-b18df77a0bea" xsi:nil="true"/>
    <Publication_x0020_Date xmlns="ca160097-f9a4-47a2-9b12-b18df77a0bea" xsi:nil="true"/>
    <Notes0 xmlns="ca160097-f9a4-47a2-9b12-b18df77a0bea" xsi:nil="true"/>
    <Department xmlns="ca160097-f9a4-47a2-9b12-b18df77a0bea" xsi:nil="true"/>
    <j6c5b17cd04246da82e5604daf08bc68 xmlns="4600776d-0a3c-44b4-bff2-0ceaafb13046">
      <Terms xmlns="http://schemas.microsoft.com/office/infopath/2007/PartnerControls"/>
    </j6c5b17cd04246da82e5604daf08bc68>
    <Additional_x0020_category xmlns="ca160097-f9a4-47a2-9b12-b18df77a0bea" xsi:nil="true"/>
    <e6f926d7f5b14a74bee86c3452d91372 xmlns="4600776d-0a3c-44b4-bff2-0ceaafb13046">
      <Terms xmlns="http://schemas.microsoft.com/office/infopath/2007/PartnerControls">
        <TermInfo xmlns="http://schemas.microsoft.com/office/infopath/2007/PartnerControls">
          <TermName xmlns="http://schemas.microsoft.com/office/infopath/2007/PartnerControls">2017-19</TermName>
          <TermId xmlns="http://schemas.microsoft.com/office/infopath/2007/PartnerControls">790133b5-8265-463c-8ed3-ef2f6e04a689</TermId>
        </TermInfo>
      </Terms>
    </e6f926d7f5b14a74bee86c3452d91372>
    <EndofSessionDate xmlns="4600776d-0a3c-44b4-bff2-0ceaafb13046" xsi:nil="true"/>
    <n78ca1497cf6442fb3babdda785c85ae xmlns="ca160097-f9a4-47a2-9b12-b18df77a0bea">
      <Terms xmlns="http://schemas.microsoft.com/office/infopath/2007/PartnerControls"/>
    </n78ca1497cf6442fb3babdda785c85ae>
    <DateReceived xmlns="4600776d-0a3c-44b4-bff2-0ceaafb13046" xsi:nil="true"/>
    <TransfertoArchives xmlns="4600776d-0a3c-44b4-bff2-0ceaafb13046">false</TransfertoArchives>
    <j3dc9349b3384741bd6025ba1321f3a9 xmlns="ca160097-f9a4-47a2-9b12-b18df77a0bea">
      <Terms xmlns="http://schemas.microsoft.com/office/infopath/2007/PartnerControls"/>
    </j3dc9349b3384741bd6025ba1321f3a9>
    <Visit xmlns="0606af38-29d8-407d-826d-7a0cb9d9f4ed" xsi:nil="true"/>
    <Useful_x0020_Docs xmlns="ca160097-f9a4-47a2-9b12-b18df77a0bea"/>
    <Deadline xmlns="ca160097-f9a4-47a2-9b12-b18df77a0bea" xsi:nil="true"/>
    <Allocated_x0020_to xmlns="ca160097-f9a4-47a2-9b12-b18df77a0bea">
      <UserInfo>
        <DisplayName/>
        <AccountId xsi:nil="true"/>
        <AccountType/>
      </UserInfo>
    </Allocated_x0020_to>
    <ja5e4d000da44b5490ce6b4249309924 xmlns="c86d72e2-090a-4e7d-987e-218d8a0db591">
      <Terms xmlns="http://schemas.microsoft.com/office/infopath/2007/PartnerControls"/>
    </ja5e4d000da44b5490ce6b4249309924>
    <cd0fc526a5c840319a97fd94028e9904 xmlns="4600776d-0a3c-44b4-bff2-0ceaafb13046">
      <Terms xmlns="http://schemas.microsoft.com/office/infopath/2007/PartnerControls"/>
    </cd0fc526a5c840319a97fd94028e9904>
    <Status_x0020_of_x0020_correspondence xmlns="ca160097-f9a4-47a2-9b12-b18df77a0bea" xsi:nil="true"/>
    <Witness xmlns="0606af38-29d8-407d-826d-7a0cb9d9f4ed" xsi:nil="true"/>
    <Specialist_x0020_Adviser xmlns="0606af38-29d8-407d-826d-7a0cb9d9f4ed"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Scrutiny</TermName>
          <TermId xmlns="http://schemas.microsoft.com/office/infopath/2007/PartnerControls">c40e1206-65f3-4fdf-a232-d54039a38d0a</TermId>
        </TermInfo>
      </Terms>
    </c4838c65c76546ae93d5703426802f7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B44E2D2110BA4685F8ED07EBAD70D9" ma:contentTypeVersion="60" ma:contentTypeDescription="Create a new document." ma:contentTypeScope="" ma:versionID="a5449244811a67f4aa8036e82a0bf8ac">
  <xsd:schema xmlns:xsd="http://www.w3.org/2001/XMLSchema" xmlns:xs="http://www.w3.org/2001/XMLSchema" xmlns:p="http://schemas.microsoft.com/office/2006/metadata/properties" xmlns:ns2="ca160097-f9a4-47a2-9b12-b18df77a0bea" xmlns:ns3="0606af38-29d8-407d-826d-7a0cb9d9f4ed" xmlns:ns4="4600776d-0a3c-44b4-bff2-0ceaafb13046" xmlns:ns5="c86d72e2-090a-4e7d-987e-218d8a0db591" xmlns:ns6="6ab18433-7710-49bd-9bb4-0bb85747556a" targetNamespace="http://schemas.microsoft.com/office/2006/metadata/properties" ma:root="true" ma:fieldsID="8fcb27c44a0405426ed27066353edcc8" ns2:_="" ns3:_="" ns4:_="" ns5:_="" ns6:_="">
    <xsd:import namespace="ca160097-f9a4-47a2-9b12-b18df77a0bea"/>
    <xsd:import namespace="0606af38-29d8-407d-826d-7a0cb9d9f4ed"/>
    <xsd:import namespace="4600776d-0a3c-44b4-bff2-0ceaafb13046"/>
    <xsd:import namespace="c86d72e2-090a-4e7d-987e-218d8a0db591"/>
    <xsd:import namespace="6ab18433-7710-49bd-9bb4-0bb85747556a"/>
    <xsd:element name="properties">
      <xsd:complexType>
        <xsd:sequence>
          <xsd:element name="documentManagement">
            <xsd:complexType>
              <xsd:all>
                <xsd:element ref="ns2:Additional_x0020_category" minOccurs="0"/>
                <xsd:element ref="ns2:Circulation_x0020_Date" minOccurs="0"/>
                <xsd:element ref="ns2:Meeting_x0020_Date" minOccurs="0"/>
                <xsd:element ref="ns2:Status_x0020_of_x0020_correspondence" minOccurs="0"/>
                <xsd:element ref="ns4:DateReceived" minOccurs="0"/>
                <xsd:element ref="ns4:DateSent" minOccurs="0"/>
                <xsd:element ref="ns3:Visit" minOccurs="0"/>
                <xsd:element ref="ns2:Document_x0020_Status" minOccurs="0"/>
                <xsd:element ref="ns2:Brief_x0020_status" minOccurs="0"/>
                <xsd:element ref="ns2:Publication_x0020_Date" minOccurs="0"/>
                <xsd:element ref="ns2:Allocated_x0020_to" minOccurs="0"/>
                <xsd:element ref="ns3:Specialist_x0020_Adviser" minOccurs="0"/>
                <xsd:element ref="ns3:Witness" minOccurs="0"/>
                <xsd:element ref="ns2:Notes0" minOccurs="0"/>
                <xsd:element ref="ns2:Useful_x0020_Docs" minOccurs="0"/>
                <xsd:element ref="ns2:Deadline" minOccurs="0"/>
                <xsd:element ref="ns2:Date" minOccurs="0"/>
                <xsd:element ref="ns2:Related_x0020_Document" minOccurs="0"/>
                <xsd:element ref="ns2:Department" minOccurs="0"/>
                <xsd:element ref="ns4:EndofSessionDate" minOccurs="0"/>
                <xsd:element ref="ns4:TransfertoArchives" minOccurs="0"/>
                <xsd:element ref="ns4:RecordNumber" minOccurs="0"/>
                <xsd:element ref="ns5:ja5e4d000da44b5490ce6b4249309924" minOccurs="0"/>
                <xsd:element ref="ns4:e6f926d7f5b14a74bee86c3452d91372" minOccurs="0"/>
                <xsd:element ref="ns4:cd0fc526a5c840319a97fd94028e9904" minOccurs="0"/>
                <xsd:element ref="ns3:Specialist_x0020_Adviser_x003a_First_x0020_Name" minOccurs="0"/>
                <xsd:element ref="ns3:Specialist_x0020_Adviser_x003a_Full_x0020_Name" minOccurs="0"/>
                <xsd:element ref="ns4:g3ef09377e3444258679b6035a1ff93a" minOccurs="0"/>
                <xsd:element ref="ns4:j6c5b17cd04246da82e5604daf08bc68" minOccurs="0"/>
                <xsd:element ref="ns6:_dlc_DocId" minOccurs="0"/>
                <xsd:element ref="ns4:c4838c65c76546ae93d5703426802f7f" minOccurs="0"/>
                <xsd:element ref="ns2:n78ca1497cf6442fb3babdda785c85ae" minOccurs="0"/>
                <xsd:element ref="ns2:j3dc9349b3384741bd6025ba1321f3a9" minOccurs="0"/>
                <xsd:element ref="ns6:_dlc_DocIdUrl" minOccurs="0"/>
                <xsd:element ref="ns3:Visit_x003a_Start_x0020_Time" minOccurs="0"/>
                <xsd:element ref="ns3:Visit_x003a_End_x0020_Time" minOccurs="0"/>
                <xsd:element ref="ns6:_dlc_DocIdPersistId" minOccurs="0"/>
                <xsd:element ref="ns3:Witness_x003a_First_x0020_Name" minOccurs="0"/>
                <xsd:element ref="ns3:Witness_x003a_Full_x0020_Name" minOccurs="0"/>
                <xsd:element ref="ns3:Witness_x003a_Job_x0020_Title" minOccurs="0"/>
                <xsd:element ref="ns6:SharedWithUsers" minOccurs="0"/>
                <xsd:element ref="ns6:SharedWithDetails" minOccurs="0"/>
                <xsd:element ref="ns2:MediaServiceMetadata" minOccurs="0"/>
                <xsd:element ref="ns2:MediaServiceFastMetadata" minOccurs="0"/>
                <xsd:element ref="ns2:MediaServiceDateTaken" minOccurs="0"/>
                <xsd:element ref="ns2:MediaServiceAutoTags" minOccurs="0"/>
                <xsd:element ref="ns2:MediaServiceLocation" minOccurs="0"/>
                <xsd:element ref="ns4:k5b153ee974a4a57a7568e533217f2cb" minOccurs="0"/>
                <xsd:element ref="ns4:TaxCatchAll" minOccurs="0"/>
                <xsd:element ref="ns4:TaxCatchAllLabel"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60097-f9a4-47a2-9b12-b18df77a0bea" elementFormDefault="qualified">
    <xsd:import namespace="http://schemas.microsoft.com/office/2006/documentManagement/types"/>
    <xsd:import namespace="http://schemas.microsoft.com/office/infopath/2007/PartnerControls"/>
    <xsd:element name="Additional_x0020_category" ma:index="3" nillable="true" ma:displayName="Additional category" ma:indexed="true" ma:internalName="Additional_x0020_category">
      <xsd:simpleType>
        <xsd:restriction base="dms:Text">
          <xsd:maxLength value="255"/>
        </xsd:restriction>
      </xsd:simpleType>
    </xsd:element>
    <xsd:element name="Circulation_x0020_Date" ma:index="6" nillable="true" ma:displayName="Circulation Date" ma:format="DateOnly" ma:internalName="Circulation_x0020_Date">
      <xsd:simpleType>
        <xsd:restriction base="dms:DateTime"/>
      </xsd:simpleType>
    </xsd:element>
    <xsd:element name="Meeting_x0020_Date" ma:index="7" nillable="true" ma:displayName="Meeting Date" ma:format="DateOnly" ma:indexed="true" ma:internalName="Meeting_x0020_Date">
      <xsd:simpleType>
        <xsd:restriction base="dms:DateTime"/>
      </xsd:simpleType>
    </xsd:element>
    <xsd:element name="Status_x0020_of_x0020_correspondence" ma:index="8" nillable="true" ma:displayName="Correspondence Status" ma:format="Dropdown" ma:internalName="Status_x0020_of_x0020_correspondence">
      <xsd:simpleType>
        <xsd:union memberTypes="dms:Text">
          <xsd:simpleType>
            <xsd:restriction base="dms:Choice">
              <xsd:enumeration value="Received - no action needed"/>
              <xsd:enumeration value="Received - allocated for action"/>
              <xsd:enumeration value="Drafting response"/>
              <xsd:enumeration value="Draft response with Chair"/>
              <xsd:enumeration value="NAO drafting response"/>
              <xsd:enumeration value="NAO draft response with Chair"/>
              <xsd:enumeration value="Holding response sent"/>
              <xsd:enumeration value="Answered by Committee Staff"/>
              <xsd:enumeration value="Chair's response sent"/>
            </xsd:restriction>
          </xsd:simpleType>
        </xsd:union>
      </xsd:simpleType>
    </xsd:element>
    <xsd:element name="Document_x0020_Status" ma:index="12" nillable="true" ma:displayName="Document Status" ma:format="Dropdown" ma:internalName="Document_x0020_Status">
      <xsd:simpleType>
        <xsd:restriction base="dms:Choice">
          <xsd:enumeration value="In Draft"/>
          <xsd:enumeration value="With Principal Clerk"/>
          <xsd:enumeration value="With Chair"/>
          <xsd:enumeration value="With Committee"/>
          <xsd:enumeration value="Agreed and to be Published"/>
          <xsd:enumeration value="Published"/>
        </xsd:restriction>
      </xsd:simpleType>
    </xsd:element>
    <xsd:element name="Brief_x0020_status" ma:index="13" nillable="true" ma:displayName="Brief status" ma:format="Dropdown" ma:internalName="Brief_x0020_status">
      <xsd:simpleType>
        <xsd:restriction base="dms:Choice">
          <xsd:enumeration value="in draft"/>
          <xsd:enumeration value="with Committee Clerk"/>
          <xsd:enumeration value="ready to be circulated"/>
          <xsd:enumeration value="circulated"/>
        </xsd:restriction>
      </xsd:simpleType>
    </xsd:element>
    <xsd:element name="Publication_x0020_Date" ma:index="14" nillable="true" ma:displayName="Publication Date" ma:format="DateOnly" ma:internalName="Publication_x0020_Date">
      <xsd:simpleType>
        <xsd:restriction base="dms:DateTime"/>
      </xsd:simpleType>
    </xsd:element>
    <xsd:element name="Allocated_x0020_to" ma:index="15" nillable="true" ma:displayName="Allocated to" ma:indexed="true" ma:SharePointGroup="0" ma:internalName="Allocated_x0020_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0" ma:index="19" nillable="true" ma:displayName="Notes" ma:internalName="Notes0">
      <xsd:simpleType>
        <xsd:restriction base="dms:Note">
          <xsd:maxLength value="255"/>
        </xsd:restriction>
      </xsd:simpleType>
    </xsd:element>
    <xsd:element name="Useful_x0020_Docs" ma:index="20" nillable="true" ma:displayName="Useful Docs" ma:internalName="Useful_x0020_Docs">
      <xsd:complexType>
        <xsd:complexContent>
          <xsd:extension base="dms:MultiChoice">
            <xsd:sequence>
              <xsd:element name="Value" maxOccurs="unbounded" minOccurs="0" nillable="true">
                <xsd:simpleType>
                  <xsd:restriction base="dms:Choice">
                    <xsd:enumeration value="Circulation page"/>
                  </xsd:restriction>
                </xsd:simpleType>
              </xsd:element>
            </xsd:sequence>
          </xsd:extension>
        </xsd:complexContent>
      </xsd:complexType>
    </xsd:element>
    <xsd:element name="Deadline" ma:index="21" nillable="true" ma:displayName="Deadline" ma:format="DateOnly" ma:internalName="Deadline">
      <xsd:simpleType>
        <xsd:restriction base="dms:DateTime"/>
      </xsd:simpleType>
    </xsd:element>
    <xsd:element name="Date" ma:index="22" nillable="true" ma:displayName="Date" ma:format="DateOnly" ma:internalName="Date">
      <xsd:simpleType>
        <xsd:restriction base="dms:DateTime"/>
      </xsd:simpleType>
    </xsd:element>
    <xsd:element name="Related_x0020_Document" ma:index="23"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epartment" ma:index="24" nillable="true" ma:displayName="Department" ma:format="Dropdown" ma:internalName="Department">
      <xsd:simpleType>
        <xsd:restriction base="dms:Choice">
          <xsd:enumeration value="Business, Energy and Industrial Strategy"/>
          <xsd:enumeration value="Cabinet Office"/>
          <xsd:enumeration value="Communities and Local Government"/>
          <xsd:enumeration value="Culture, Media and Sport"/>
          <xsd:enumeration value="Defence"/>
          <xsd:enumeration value="Education"/>
          <xsd:enumeration value="Environment, Food and Rural Affairs"/>
          <xsd:enumeration value="Exiting the European Union"/>
          <xsd:enumeration value="Foreign and Commonwealth Office"/>
          <xsd:enumeration value="HM Treasury"/>
          <xsd:enumeration value="International Development"/>
          <xsd:enumeration value="International Trade"/>
          <xsd:enumeration value="Health"/>
          <xsd:enumeration value="HMRC"/>
          <xsd:enumeration value="Home Office"/>
          <xsd:enumeration value="Justice"/>
          <xsd:enumeration value="NHS England"/>
          <xsd:enumeration value="Transport"/>
          <xsd:enumeration value="Work and Pensions"/>
        </xsd:restriction>
      </xsd:simpleType>
    </xsd:element>
    <xsd:element name="n78ca1497cf6442fb3babdda785c85ae" ma:index="44" nillable="true" ma:taxonomy="true" ma:internalName="n78ca1497cf6442fb3babdda785c85ae" ma:taxonomyFieldName="Category" ma:displayName="Category" ma:indexed="true" ma:default="" ma:fieldId="{778ca149-7cf6-442f-b3ba-bdda785c85ae}" ma:sspId="eb37f91c-4bb8-4ab3-bc5a-cd8753815459" ma:termSetId="fdda81a6-47fd-48fa-9a20-6ed040d3b7b9" ma:anchorId="00000000-0000-0000-0000-000000000000" ma:open="false" ma:isKeyword="false">
      <xsd:complexType>
        <xsd:sequence>
          <xsd:element ref="pc:Terms" minOccurs="0" maxOccurs="1"/>
        </xsd:sequence>
      </xsd:complexType>
    </xsd:element>
    <xsd:element name="j3dc9349b3384741bd6025ba1321f3a9" ma:index="45" nillable="true" ma:taxonomy="true" ma:internalName="j3dc9349b3384741bd6025ba1321f3a9" ma:taxonomyFieldName="Circulation" ma:displayName="Circulation" ma:indexed="true" ma:default="" ma:fieldId="{33dc9349-b338-4741-bd60-25ba1321f3a9}" ma:sspId="eb37f91c-4bb8-4ab3-bc5a-cd8753815459" ma:termSetId="f0f3d9b7-bf02-42f5-b887-16455fa55310" ma:anchorId="6075679c-1e86-4f5c-8343-cf1f0bb0c4a9" ma:open="false" ma:isKeyword="false">
      <xsd:complexType>
        <xsd:sequence>
          <xsd:element ref="pc:Terms" minOccurs="0" maxOccurs="1"/>
        </xsd:sequence>
      </xsd:complexType>
    </xsd:element>
    <xsd:element name="MediaServiceMetadata" ma:index="58" nillable="true" ma:displayName="MediaServiceMetadata" ma:description="" ma:hidden="true" ma:internalName="MediaServiceMetadata" ma:readOnly="true">
      <xsd:simpleType>
        <xsd:restriction base="dms:Note"/>
      </xsd:simpleType>
    </xsd:element>
    <xsd:element name="MediaServiceFastMetadata" ma:index="59" nillable="true" ma:displayName="MediaServiceFastMetadata" ma:description="" ma:hidden="true" ma:internalName="MediaServiceFastMetadata" ma:readOnly="true">
      <xsd:simpleType>
        <xsd:restriction base="dms:Note"/>
      </xsd:simpleType>
    </xsd:element>
    <xsd:element name="MediaServiceDateTaken" ma:index="60" nillable="true" ma:displayName="MediaServiceDateTaken" ma:description="" ma:hidden="true" ma:internalName="MediaServiceDateTaken" ma:readOnly="true">
      <xsd:simpleType>
        <xsd:restriction base="dms:Text"/>
      </xsd:simpleType>
    </xsd:element>
    <xsd:element name="MediaServiceAutoTags" ma:index="61" nillable="true" ma:displayName="MediaServiceAutoTags" ma:description="" ma:internalName="MediaServiceAutoTags" ma:readOnly="true">
      <xsd:simpleType>
        <xsd:restriction base="dms:Text"/>
      </xsd:simpleType>
    </xsd:element>
    <xsd:element name="MediaServiceLocation" ma:index="62" nillable="true" ma:displayName="MediaServiceLocation" ma:description="" ma:internalName="MediaServiceLocation" ma:readOnly="true">
      <xsd:simpleType>
        <xsd:restriction base="dms:Text"/>
      </xsd:simpleType>
    </xsd:element>
    <xsd:element name="MediaServiceEventHashCode" ma:index="67" nillable="true" ma:displayName="MediaServiceEventHashCode" ma:hidden="true" ma:internalName="MediaServiceEventHashCode" ma:readOnly="true">
      <xsd:simpleType>
        <xsd:restriction base="dms:Text"/>
      </xsd:simpleType>
    </xsd:element>
    <xsd:element name="MediaServiceGenerationTime" ma:index="68" nillable="true" ma:displayName="MediaServiceGenerationTime" ma:hidden="true" ma:internalName="MediaServiceGenerationTime" ma:readOnly="true">
      <xsd:simpleType>
        <xsd:restriction base="dms:Text"/>
      </xsd:simpleType>
    </xsd:element>
    <xsd:element name="MediaServiceAutoKeyPoints" ma:index="69" nillable="true" ma:displayName="MediaServiceAutoKeyPoints" ma:hidden="true" ma:internalName="MediaServiceAutoKeyPoints" ma:readOnly="true">
      <xsd:simpleType>
        <xsd:restriction base="dms:Note"/>
      </xsd:simpleType>
    </xsd:element>
    <xsd:element name="MediaServiceKeyPoints" ma:index="7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06af38-29d8-407d-826d-7a0cb9d9f4ed" elementFormDefault="qualified">
    <xsd:import namespace="http://schemas.microsoft.com/office/2006/documentManagement/types"/>
    <xsd:import namespace="http://schemas.microsoft.com/office/infopath/2007/PartnerControls"/>
    <xsd:element name="Visit" ma:index="11" nillable="true" ma:displayName="Visit" ma:list="{0aa076f0-b8a1-48bf-8818-83242ab5342f}" ma:internalName="Visit" ma:showField="Title" ma:web="0606af38-29d8-407d-826d-7a0cb9d9f4ed">
      <xsd:simpleType>
        <xsd:restriction base="dms:Lookup"/>
      </xsd:simpleType>
    </xsd:element>
    <xsd:element name="Specialist_x0020_Adviser" ma:index="17" nillable="true" ma:displayName="Specialist Adviser" ma:list="{f0c3f697-2dfe-47db-9feb-52a2e679508b}" ma:internalName="Specialist_x0020_Adviser" ma:showField="Title" ma:web="0606af38-29d8-407d-826d-7a0cb9d9f4ed">
      <xsd:simpleType>
        <xsd:restriction base="dms:Lookup"/>
      </xsd:simpleType>
    </xsd:element>
    <xsd:element name="Witness" ma:index="18" nillable="true" ma:displayName="Witness" ma:list="{4f79105f-fda0-4d63-9233-4f27dd71f267}" ma:internalName="Witness" ma:showField="Title" ma:web="0606af38-29d8-407d-826d-7a0cb9d9f4ed">
      <xsd:simpleType>
        <xsd:restriction base="dms:Lookup"/>
      </xsd:simpleType>
    </xsd:element>
    <xsd:element name="Specialist_x0020_Adviser_x003a_First_x0020_Name" ma:index="36" nillable="true" ma:displayName="Specialist Adviser:First Name" ma:list="{f0c3f697-2dfe-47db-9feb-52a2e679508b}" ma:internalName="Specialist_x0020_Adviser_x003a_First_x0020_Name" ma:readOnly="true" ma:showField="FirstName" ma:web="0606af38-29d8-407d-826d-7a0cb9d9f4ed">
      <xsd:simpleType>
        <xsd:restriction base="dms:Lookup"/>
      </xsd:simpleType>
    </xsd:element>
    <xsd:element name="Specialist_x0020_Adviser_x003a_Full_x0020_Name" ma:index="37" nillable="true" ma:displayName="Specialist Adviser:Full Name" ma:list="{f0c3f697-2dfe-47db-9feb-52a2e679508b}" ma:internalName="Specialist_x0020_Adviser_x003a_Full_x0020_Name" ma:readOnly="true" ma:showField="FullName" ma:web="0606af38-29d8-407d-826d-7a0cb9d9f4ed">
      <xsd:simpleType>
        <xsd:restriction base="dms:Lookup"/>
      </xsd:simpleType>
    </xsd:element>
    <xsd:element name="Visit_x003a_Start_x0020_Time" ma:index="48" nillable="true" ma:displayName="Visit:Start Time" ma:list="{0aa076f0-b8a1-48bf-8818-83242ab5342f}" ma:internalName="Visit_x003a_Start_x0020_Time" ma:readOnly="true" ma:showField="EventDate" ma:web="0606af38-29d8-407d-826d-7a0cb9d9f4ed">
      <xsd:simpleType>
        <xsd:restriction base="dms:Lookup"/>
      </xsd:simpleType>
    </xsd:element>
    <xsd:element name="Visit_x003a_End_x0020_Time" ma:index="49" nillable="true" ma:displayName="Visit:End Time" ma:list="{0aa076f0-b8a1-48bf-8818-83242ab5342f}" ma:internalName="Visit_x003a_End_x0020_Time" ma:readOnly="true" ma:showField="EndDate" ma:web="0606af38-29d8-407d-826d-7a0cb9d9f4ed">
      <xsd:simpleType>
        <xsd:restriction base="dms:Lookup"/>
      </xsd:simpleType>
    </xsd:element>
    <xsd:element name="Witness_x003a_First_x0020_Name" ma:index="51" nillable="true" ma:displayName="Witness:First Name" ma:list="{4f79105f-fda0-4d63-9233-4f27dd71f267}" ma:internalName="Witness_x003a_First_x0020_Name" ma:readOnly="true" ma:showField="First_x0020_Name" ma:web="0606af38-29d8-407d-826d-7a0cb9d9f4ed">
      <xsd:simpleType>
        <xsd:restriction base="dms:Lookup"/>
      </xsd:simpleType>
    </xsd:element>
    <xsd:element name="Witness_x003a_Full_x0020_Name" ma:index="52" nillable="true" ma:displayName="Witness:Full Name" ma:list="{4f79105f-fda0-4d63-9233-4f27dd71f267}" ma:internalName="Witness_x003a_Full_x0020_Name" ma:readOnly="true" ma:showField="Full_x0020_Name" ma:web="0606af38-29d8-407d-826d-7a0cb9d9f4ed">
      <xsd:simpleType>
        <xsd:restriction base="dms:Lookup"/>
      </xsd:simpleType>
    </xsd:element>
    <xsd:element name="Witness_x003a_Job_x0020_Title" ma:index="53" nillable="true" ma:displayName="Witness:Job Title" ma:list="{4f79105f-fda0-4d63-9233-4f27dd71f267}" ma:internalName="Witness_x003a_Job_x0020_Title" ma:readOnly="true" ma:showField="Job_x0020_Title" ma:web="0606af38-29d8-407d-826d-7a0cb9d9f4ed">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DateReceived" ma:index="9" nillable="true" ma:displayName="Date Received" ma:format="DateTime" ma:internalName="DateReceived">
      <xsd:simpleType>
        <xsd:restriction base="dms:DateTime"/>
      </xsd:simpleType>
    </xsd:element>
    <xsd:element name="DateSent" ma:index="10" nillable="true" ma:displayName="Date Sent" ma:format="DateTime" ma:indexed="true" ma:internalName="DateSent">
      <xsd:simpleType>
        <xsd:restriction base="dms:DateTime"/>
      </xsd:simpleType>
    </xsd:element>
    <xsd:element name="EndofSessionDate" ma:index="25" nillable="true" ma:displayName="End of Session Date" ma:format="DateOnly" ma:internalName="EndofSessionDate">
      <xsd:simpleType>
        <xsd:restriction base="dms:DateTime"/>
      </xsd:simpleType>
    </xsd:element>
    <xsd:element name="TransfertoArchives" ma:index="26" nillable="true" ma:displayName="Transfer to Archives" ma:default="0" ma:internalName="TransfertoArchives">
      <xsd:simpleType>
        <xsd:restriction base="dms:Boolean"/>
      </xsd:simpleType>
    </xsd:element>
    <xsd:element name="RecordNumber" ma:index="31" nillable="true" ma:displayName="Record Number" ma:indexed="true" ma:internalName="RecordNumber">
      <xsd:simpleType>
        <xsd:restriction base="dms:Text">
          <xsd:maxLength value="255"/>
        </xsd:restriction>
      </xsd:simpleType>
    </xsd:element>
    <xsd:element name="e6f926d7f5b14a74bee86c3452d91372" ma:index="34" nillable="true" ma:taxonomy="true" ma:internalName="e6f926d7f5b14a74bee86c3452d91372" ma:taxonomyFieldName="Sessions" ma:displayName="Session" ma:default="" ma:fieldId="{e6f926d7-f5b1-4a74-bee8-6c3452d91372}" ma:sspId="eb37f91c-4bb8-4ab3-bc5a-cd8753815459" ma:termSetId="ccb1e33e-6f67-48da-8bc5-b9a73ec87565" ma:anchorId="00000000-0000-0000-0000-000000000000" ma:open="false" ma:isKeyword="false">
      <xsd:complexType>
        <xsd:sequence>
          <xsd:element ref="pc:Terms" minOccurs="0" maxOccurs="1"/>
        </xsd:sequence>
      </xsd:complexType>
    </xsd:element>
    <xsd:element name="cd0fc526a5c840319a97fd94028e9904" ma:index="35" nillable="true" ma:taxonomy="true" ma:internalName="cd0fc526a5c840319a97fd94028e9904" ma:taxonomyFieldName="RMKeyword4" ma:displayName="RM Keyword 4" ma:default=""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element name="g3ef09377e3444258679b6035a1ff93a" ma:index="38" nillable="true" ma:taxonomy="true" ma:internalName="g3ef09377e3444258679b6035a1ff93a" ma:taxonomyFieldName="RMKeyword3" ma:displayName="RM Keyword 3" ma:default=""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j6c5b17cd04246da82e5604daf08bc68" ma:index="39" nillable="true" ma:taxonomy="true" ma:internalName="j6c5b17cd04246da82e5604daf08bc68" ma:taxonomyFieldName="RMKeyword2" ma:displayName="RM Keyword 2" ma:default=""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c4838c65c76546ae93d5703426802f7f" ma:index="41" nillable="true" ma:taxonomy="true" ma:internalName="c4838c65c76546ae93d5703426802f7f" ma:taxonomyFieldName="RMKeyword1" ma:displayName="RM Keyword 1" ma:default=""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k5b153ee974a4a57a7568e533217f2cb" ma:index="63" nillable="true" ma:taxonomy="true" ma:internalName="k5b153ee974a4a57a7568e533217f2cb" ma:taxonomyFieldName="ProtectiveMarking" ma:displayName="Protective Marking" ma:default=""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TaxCatchAll" ma:index="64" nillable="true" ma:displayName="Taxonomy Catch All Column" ma:description="" ma:hidden="true" ma:list="{16fe675c-0843-4115-a495-0e880fdbd303}" ma:internalName="TaxCatchAll" ma:showField="CatchAllData" ma:web="0606af38-29d8-407d-826d-7a0cb9d9f4ed">
      <xsd:complexType>
        <xsd:complexContent>
          <xsd:extension base="dms:MultiChoiceLookup">
            <xsd:sequence>
              <xsd:element name="Value" type="dms:Lookup" maxOccurs="unbounded" minOccurs="0" nillable="true"/>
            </xsd:sequence>
          </xsd:extension>
        </xsd:complexContent>
      </xsd:complexType>
    </xsd:element>
    <xsd:element name="TaxCatchAllLabel" ma:index="65" nillable="true" ma:displayName="Taxonomy Catch All Column1" ma:description="" ma:hidden="true" ma:list="{16fe675c-0843-4115-a495-0e880fdbd303}" ma:internalName="TaxCatchAllLabel" ma:readOnly="true" ma:showField="CatchAllDataLabel" ma:web="0606af38-29d8-407d-826d-7a0cb9d9f4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6d72e2-090a-4e7d-987e-218d8a0db591" elementFormDefault="qualified">
    <xsd:import namespace="http://schemas.microsoft.com/office/2006/documentManagement/types"/>
    <xsd:import namespace="http://schemas.microsoft.com/office/infopath/2007/PartnerControls"/>
    <xsd:element name="ja5e4d000da44b5490ce6b4249309924" ma:index="32" nillable="true" ma:taxonomy="true" ma:internalName="ja5e4d000da44b5490ce6b4249309924" ma:taxonomyFieldName="Inquiry" ma:displayName="Inquiry" ma:indexed="true" ma:default="" ma:fieldId="{3a5e4d00-0da4-4b54-90ce-6b4249309924}" ma:sspId="eb37f91c-4bb8-4ab3-bc5a-cd8753815459" ma:termSetId="e92b6cb5-89aa-4b85-8d83-b805cf84055d" ma:anchorId="cb92f1e8-9f4f-49fe-a098-f606b1293349"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b18433-7710-49bd-9bb4-0bb85747556a" elementFormDefault="qualified">
    <xsd:import namespace="http://schemas.microsoft.com/office/2006/documentManagement/types"/>
    <xsd:import namespace="http://schemas.microsoft.com/office/infopath/2007/PartnerControls"/>
    <xsd:element name="_dlc_DocId" ma:index="40" nillable="true" ma:displayName="Document ID Value" ma:description="The value of the document ID assigned to this item." ma:internalName="_dlc_DocId" ma:readOnly="true">
      <xsd:simpleType>
        <xsd:restriction base="dms:Text"/>
      </xsd:simpleType>
    </xsd:element>
    <xsd:element name="_dlc_DocIdUrl" ma:index="4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0" nillable="true" ma:displayName="Persist ID" ma:description="Keep ID on add." ma:hidden="true" ma:internalName="_dlc_DocIdPersistId" ma:readOnly="true">
      <xsd:simpleType>
        <xsd:restriction base="dms:Boolean"/>
      </xsd:simpleType>
    </xsd:element>
    <xsd:element name="SharedWithUsers" ma:index="5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4500A42C-2100-4553-9595-A9A35C0A75A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93e521-16e6-4632-bd2c-521f3934b7ac"/>
    <ds:schemaRef ds:uri="http://purl.org/dc/elements/1.1/"/>
    <ds:schemaRef ds:uri="http://schemas.microsoft.com/office/2006/metadata/properties"/>
    <ds:schemaRef ds:uri="050df288-9c24-4c32-a62c-7fb2c3783a5c"/>
    <ds:schemaRef ds:uri="http://www.w3.org/XML/1998/namespace"/>
    <ds:schemaRef ds:uri="http://purl.org/dc/dcmitype/"/>
  </ds:schemaRefs>
</ds:datastoreItem>
</file>

<file path=customXml/itemProps2.xml><?xml version="1.0" encoding="utf-8"?>
<ds:datastoreItem xmlns:ds="http://schemas.openxmlformats.org/officeDocument/2006/customXml" ds:itemID="{F420BAF7-DDBD-4559-8BF7-604F103B336E}"/>
</file>

<file path=customXml/itemProps3.xml><?xml version="1.0" encoding="utf-8"?>
<ds:datastoreItem xmlns:ds="http://schemas.openxmlformats.org/officeDocument/2006/customXml" ds:itemID="{FB3AE347-810F-42D4-84A5-28A1FF4DDE8D}">
  <ds:schemaRefs>
    <ds:schemaRef ds:uri="http://schemas.microsoft.com/sharepoint/v3/contenttype/forms"/>
  </ds:schemaRefs>
</ds:datastoreItem>
</file>

<file path=customXml/itemProps4.xml><?xml version="1.0" encoding="utf-8"?>
<ds:datastoreItem xmlns:ds="http://schemas.openxmlformats.org/officeDocument/2006/customXml" ds:itemID="{5DA69172-FD4A-4B1F-95B7-D9DB0AEB8D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 - DEL</vt:lpstr>
      <vt:lpstr>Table A - 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Davika Grimley</dc:creator>
  <cp:lastModifiedBy>Sarah Milne</cp:lastModifiedBy>
  <dcterms:created xsi:type="dcterms:W3CDTF">2020-04-14T16:07:47Z</dcterms:created>
  <dcterms:modified xsi:type="dcterms:W3CDTF">2020-04-24T10:48:01Z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0x01010068B44E2D2110BA4685F8ED07EBAD70D9</vt:lpwstr>
  </property>
  <property fmtid="{D5CDD505-2E9C-101B-9397-08002B2CF9AE}" pid="3" name="RMKeyword3">
    <vt:lpwstr/>
  </property>
  <property fmtid="{D5CDD505-2E9C-101B-9397-08002B2CF9AE}" pid="4" name="ProtectiveMarking">
    <vt:lpwstr/>
  </property>
  <property fmtid="{D5CDD505-2E9C-101B-9397-08002B2CF9AE}" pid="5" name="Sessions">
    <vt:lpwstr>1;#2017-19|790133b5-8265-463c-8ed3-ef2f6e04a689</vt:lpwstr>
  </property>
  <property fmtid="{D5CDD505-2E9C-101B-9397-08002B2CF9AE}" pid="6" name="Category">
    <vt:lpwstr/>
  </property>
  <property fmtid="{D5CDD505-2E9C-101B-9397-08002B2CF9AE}" pid="7" name="RMKeyword1">
    <vt:lpwstr>2;#Scrutiny|c40e1206-65f3-4fdf-a232-d54039a38d0a</vt:lpwstr>
  </property>
  <property fmtid="{D5CDD505-2E9C-101B-9397-08002B2CF9AE}" pid="8" name="RMKeyword4">
    <vt:lpwstr/>
  </property>
  <property fmtid="{D5CDD505-2E9C-101B-9397-08002B2CF9AE}" pid="9" name="Inquiry">
    <vt:lpwstr/>
  </property>
  <property fmtid="{D5CDD505-2E9C-101B-9397-08002B2CF9AE}" pid="10" name="RMKeyword2">
    <vt:lpwstr/>
  </property>
  <property fmtid="{D5CDD505-2E9C-101B-9397-08002B2CF9AE}" pid="11" name="Circulation">
    <vt:lpwstr/>
  </property>
</Properties>
</file>