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21"/>
  <workbookPr defaultThemeVersion="166925"/>
  <mc:AlternateContent xmlns:mc="http://schemas.openxmlformats.org/markup-compatibility/2006">
    <mc:Choice Requires="x15">
      <x15ac:absPath xmlns:x15ac="http://schemas.microsoft.com/office/spreadsheetml/2010/11/ac" url="https://mhclg.sharepoint.com/sites/BudgetControlTeam/Shared Documents/General/Estimates/1.1) Single Supplementary/2020-2021/Explanatory Memorandum/Table B/"/>
    </mc:Choice>
  </mc:AlternateContent>
  <xr:revisionPtr revIDLastSave="270" documentId="8_{DF5304D2-D861-4AC0-8DE3-B6BD931CBB65}" xr6:coauthVersionLast="46" xr6:coauthVersionMax="46" xr10:uidLastSave="{341588F9-3BC2-4F4C-9A94-C811F4CE56B1}"/>
  <bookViews>
    <workbookView xWindow="-11310" yWindow="10760" windowWidth="22780" windowHeight="14660" xr2:uid="{9ACE9018-9CB9-42CF-A7A1-0DFBD770B76A}"/>
  </bookViews>
  <sheets>
    <sheet name="Table B" sheetId="8" r:id="rId1"/>
  </sheets>
  <externalReferences>
    <externalReference r:id="rId2"/>
    <externalReference r:id="rId3"/>
    <externalReference r:id="rId4"/>
    <externalReference r:id="rId5"/>
    <externalReference r:id="rId6"/>
    <externalReference r:id="rId7"/>
  </externalReferences>
  <definedNames>
    <definedName name="AID">[1]Lists!$B$2:$B$5</definedName>
    <definedName name="Apr_16">[2]Master!#REF!</definedName>
    <definedName name="CDELFTJANFO">'[3]CDEL FT - Jan FO'!$G$12:$I$42</definedName>
    <definedName name="CDELFTSEPFO">'[3]CDEL FT - Sept FO'!$F$4:$H$38</definedName>
    <definedName name="CDELJANFO">'[3]CDEL Grant - Jan FO'!$G$12:$I$127</definedName>
    <definedName name="CDELSEPTFO">'[3]CDEL Grant - Sept FO'!$F$8:$H$113</definedName>
    <definedName name="Cities">[1]Lists!$B$6:$B$8</definedName>
    <definedName name="DCLG">'[4]Headcount Delegations'!$B$29:$Q$29</definedName>
    <definedName name="DEMANDBUDGET">'[3]Danny - Demand led info'!$A$2:$C$18</definedName>
    <definedName name="DEMANDLED">'[3]Demand led programmes'!$G$7:$I$23</definedName>
    <definedName name="DGPACK">'[3]Challenge Pack - RDEL'!$G$5:$N$241</definedName>
    <definedName name="DGPACKCDEL">'[3]CDEL - Budgets '!$G$5:$I$195</definedName>
    <definedName name="DGPACKFT">'[3]CDEL FT - Budgets'!$D$4:$L$37</definedName>
    <definedName name="Dir">[5]LOOKUP!$D:$E</definedName>
    <definedName name="Dropdown">[2]Sheet5!$A$1:$A$3</definedName>
    <definedName name="DropdownRAG">[2]Sheet5!$C$1:$C$3</definedName>
    <definedName name="dsfsed">'[1]% reductions'!#REF!</definedName>
    <definedName name="ERDF">[1]Lists!$B$9:$B$15</definedName>
    <definedName name="Finance">[1]Lists!$B$16:$B$27</definedName>
    <definedName name="Grade">[5]LOOKUP!$A:$B</definedName>
    <definedName name="Housing">[1]Lists!$B$38:$B$51</definedName>
    <definedName name="Housing_Supply">[1]Lists!$B$55:$B$59</definedName>
    <definedName name="HousingStandards">[1]Lists!$B$38:$B$46</definedName>
    <definedName name="HousingSupply">[1]Lists!$B$47:$B$51</definedName>
    <definedName name="HS_Planning">[1]Lists!$B$38:$B$54</definedName>
    <definedName name="ICR">[1]Lists!$B$52:$B$56</definedName>
    <definedName name="IRC">[1]Lists!$B$60:$B$64</definedName>
    <definedName name="JANFO">'[3]RDEL - Jan FO'!$H$9:$I$247</definedName>
    <definedName name="Leaver">[6]VLOOKUP!$A:$E</definedName>
    <definedName name="LEGALCOMMITMENT">'[3]Danny - RDEL info'!$G$9:$L$199</definedName>
    <definedName name="LG">[1]Lists!$B$65:$B$81</definedName>
    <definedName name="LGFinance">[1]Lists!$B$57:$B$66</definedName>
    <definedName name="LGPolicy">[1]Lists!$B$67:$B$81</definedName>
    <definedName name="LLT">'[4]Headcount Delegations'!$C$21:$Q$21</definedName>
    <definedName name="Localism">'[4]Headcount Delegations'!$C$4:$Q$10</definedName>
    <definedName name="Neighbourhoods">'[4]Headcount Delegations'!$C$12:$Q$17</definedName>
    <definedName name="NEWCHALL">'[3]Challenge Pack - RDEL'!$G$5:$H$245</definedName>
    <definedName name="Other">'[4]Headcount Delegations'!$B$28+'[4]Headcount Delegations'!$D$28:$Q$28:'[4]Headcount Delegations'!$Q$28</definedName>
    <definedName name="Planning">[1]Lists!$B$88:$B$95</definedName>
    <definedName name="_xlnm.Print_Area" localSheetId="0">'Table B'!$A$1:$F$193</definedName>
    <definedName name="RDEL">'[3]Danny - RDEL info'!$D$5:$AP$200</definedName>
    <definedName name="SCPO">[1]Lists!$B$96:$B$108</definedName>
    <definedName name="SEPFO">'[3]RDEL - Sept FO'!$G$9:$I$175</definedName>
    <definedName name="SPO">'[4]Headcount Delegations'!$C$23:$Q$26</definedName>
    <definedName name="Summary">'[1]% reductions'!#REF!</definedName>
    <definedName name="TRA">[5]LOOKUP!$J$1:$K$38</definedName>
    <definedName name="TroubledFamilies">[1]Lists!$B$109:$B$110</definedName>
  </definedName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52" i="8" l="1"/>
  <c r="D153" i="8"/>
  <c r="D154" i="8"/>
  <c r="D155" i="8"/>
  <c r="D156" i="8"/>
  <c r="D157" i="8"/>
  <c r="D158" i="8"/>
  <c r="D159" i="8"/>
  <c r="D160" i="8"/>
  <c r="D161" i="8"/>
  <c r="D162" i="8"/>
  <c r="D163" i="8"/>
  <c r="D164" i="8"/>
  <c r="D165" i="8"/>
  <c r="D166" i="8"/>
  <c r="D167" i="8"/>
  <c r="D168" i="8"/>
  <c r="D169" i="8"/>
  <c r="D183" i="8"/>
  <c r="D184" i="8"/>
  <c r="D69" i="8" l="1"/>
  <c r="B150" i="8"/>
  <c r="B151" i="8"/>
  <c r="D181" i="8"/>
  <c r="D182" i="8"/>
  <c r="D51" i="8"/>
  <c r="D52" i="8"/>
  <c r="D53" i="8"/>
  <c r="D54" i="8"/>
  <c r="D55" i="8"/>
  <c r="D56" i="8"/>
  <c r="D57" i="8"/>
  <c r="D58" i="8"/>
  <c r="D59" i="8"/>
  <c r="D60" i="8"/>
  <c r="D61" i="8"/>
  <c r="D50" i="8"/>
  <c r="F195" i="8" l="1"/>
  <c r="C195" i="8"/>
  <c r="D195" i="8"/>
  <c r="B195" i="8"/>
  <c r="D191" i="8" l="1"/>
  <c r="D44" i="8" l="1"/>
  <c r="D92" i="8" l="1"/>
  <c r="D93" i="8"/>
  <c r="D94" i="8"/>
  <c r="D95" i="8"/>
  <c r="D96" i="8"/>
  <c r="D91" i="8"/>
  <c r="D179" i="8"/>
  <c r="D180" i="8"/>
  <c r="D132" i="8"/>
  <c r="D150" i="8"/>
  <c r="D151" i="8"/>
  <c r="D133" i="8"/>
  <c r="D134" i="8"/>
  <c r="D135" i="8"/>
  <c r="D136" i="8"/>
  <c r="D137" i="8"/>
  <c r="D138" i="8"/>
  <c r="D139" i="8"/>
  <c r="D140" i="8"/>
  <c r="D38" i="8"/>
  <c r="D39" i="8"/>
  <c r="D40" i="8"/>
  <c r="D41" i="8"/>
  <c r="D42" i="8"/>
  <c r="D43" i="8"/>
  <c r="B10" i="8"/>
  <c r="B193" i="8" s="1"/>
  <c r="B197" i="8" s="1"/>
  <c r="C10" i="8"/>
  <c r="C193" i="8" s="1"/>
  <c r="C197" i="8" s="1"/>
  <c r="E10" i="8"/>
  <c r="E193" i="8" s="1"/>
  <c r="E197" i="8" s="1"/>
  <c r="F10" i="8"/>
  <c r="F193" i="8" s="1"/>
  <c r="F197" i="8" s="1"/>
  <c r="D8" i="8"/>
  <c r="D10" i="8" s="1"/>
  <c r="D193" i="8" l="1"/>
  <c r="D197" i="8" s="1"/>
</calcChain>
</file>

<file path=xl/sharedStrings.xml><?xml version="1.0" encoding="utf-8"?>
<sst xmlns="http://schemas.openxmlformats.org/spreadsheetml/2006/main" count="171" uniqueCount="160">
  <si>
    <t>Table B: how DEL funding plans for 2020-21 have altered since Spending Review 2015</t>
  </si>
  <si>
    <t>MHCLG (£ million)</t>
  </si>
  <si>
    <t>Admin</t>
  </si>
  <si>
    <t>Programme</t>
  </si>
  <si>
    <t>Communities Resource DEL total</t>
  </si>
  <si>
    <t>Local Government Resource DEL</t>
  </si>
  <si>
    <t>Capital DEL</t>
  </si>
  <si>
    <t>DEL baseline for SR 2015 (2015/16) </t>
  </si>
  <si>
    <t>SR2015 addition for 2019/20, compared to 2015-16 baseline</t>
  </si>
  <si>
    <t>SR 2019</t>
  </si>
  <si>
    <t>Additional, new, money awarded since SR 2015:-</t>
  </si>
  <si>
    <t>Autumn Budget 2016</t>
  </si>
  <si>
    <t>Housing Infrastructure Fund</t>
  </si>
  <si>
    <t xml:space="preserve">Affordable Housing </t>
  </si>
  <si>
    <t>Accelerated Construction</t>
  </si>
  <si>
    <t>Autumn Budget 2017</t>
  </si>
  <si>
    <t>Small Sites: Infrastructure and Remediation</t>
  </si>
  <si>
    <t>Land Assembly Fund</t>
  </si>
  <si>
    <t>Starter Homes Land Fund</t>
  </si>
  <si>
    <t>Affordable Housing</t>
  </si>
  <si>
    <t>Help to Buy</t>
  </si>
  <si>
    <t>Home Building Fund for SMEs</t>
  </si>
  <si>
    <t>Estate Regeneration</t>
  </si>
  <si>
    <t>Autumn Budget 2018</t>
  </si>
  <si>
    <t>Future High Streets Fund</t>
  </si>
  <si>
    <t>Additional, new, money awarded since SR 2019:-</t>
  </si>
  <si>
    <t>Budget March 2020 Settlement</t>
  </si>
  <si>
    <t>Rough Sleeping and Homelessness</t>
  </si>
  <si>
    <t>Building Safety Fund</t>
  </si>
  <si>
    <t>Brownfield Funding</t>
  </si>
  <si>
    <t>Changing Places</t>
  </si>
  <si>
    <t xml:space="preserve">West Yorkshire Devolution Deal </t>
  </si>
  <si>
    <t>Western Gateway</t>
  </si>
  <si>
    <t>Multiple Complex Needs</t>
  </si>
  <si>
    <t>Council Tax Hardship Fund</t>
  </si>
  <si>
    <t>Business Rates Reliefs (including Covid-19 measures)</t>
  </si>
  <si>
    <t>Reserve claims</t>
  </si>
  <si>
    <t>Annual leave accrual</t>
  </si>
  <si>
    <t>ECLs - IFRS 9 assessed for ME</t>
  </si>
  <si>
    <t>ECLs - IFRS 9 assessed for SE</t>
  </si>
  <si>
    <t>Coastal Communities (existing agreement)</t>
  </si>
  <si>
    <t>English Language (existing agreement)</t>
  </si>
  <si>
    <t>UK Holocaust Memorial Fund (existing agreement)</t>
  </si>
  <si>
    <t>Rough Sleeping Interventions (Spring Budget 2020)</t>
  </si>
  <si>
    <t>Next Steps Accomodation Project (agreed June 2020)</t>
  </si>
  <si>
    <t>High Streets (agreed with HMT)</t>
  </si>
  <si>
    <t>Shielding</t>
  </si>
  <si>
    <t>COVID-19 Complience and Enforcement</t>
  </si>
  <si>
    <t xml:space="preserve">Additional shielding support </t>
  </si>
  <si>
    <t>Rough Sleeping Accomodation Project (agreed May 2020)</t>
  </si>
  <si>
    <t>SSI agreement for Steelworks (agreed Octoeber 2020)</t>
  </si>
  <si>
    <t>Covid-19 LA Support</t>
  </si>
  <si>
    <t>Sales, Fees and Charges</t>
  </si>
  <si>
    <t>New Burdens for BRR and CT</t>
  </si>
  <si>
    <t>Surrenders</t>
  </si>
  <si>
    <t>RDEL</t>
  </si>
  <si>
    <t>Affordable Homes Programme</t>
  </si>
  <si>
    <t>HE Affordable Homes</t>
  </si>
  <si>
    <t>Capital Grant budget</t>
  </si>
  <si>
    <t>Capital Financial Transactions budget</t>
  </si>
  <si>
    <t>Estimating, forecasting and reprofiling changes:-</t>
  </si>
  <si>
    <t>Main Estimate 2016/17 - Budget Exchanges</t>
  </si>
  <si>
    <t xml:space="preserve"> Local Growth Fund</t>
  </si>
  <si>
    <t>Main Estimate 2017/18 - Budget Exchanges</t>
  </si>
  <si>
    <t xml:space="preserve">Affordable Homes </t>
  </si>
  <si>
    <t>Supplementary Estimates 2017-18 - Budget Exchanges</t>
  </si>
  <si>
    <t>Home Building Fund</t>
  </si>
  <si>
    <t>Supplementary Estimates 2018-19 - Budget Exchanges</t>
  </si>
  <si>
    <t>London Settlement, Small Sites and Direct Commissioning fund</t>
  </si>
  <si>
    <t>Supplementary Estimate 2019/20 - Budget Exchanges</t>
  </si>
  <si>
    <t xml:space="preserve">Voluntary Right to Buy </t>
  </si>
  <si>
    <t xml:space="preserve">Homes England </t>
  </si>
  <si>
    <t>Flexible Homelessness Support Grant</t>
  </si>
  <si>
    <t>Community Housing Fund</t>
  </si>
  <si>
    <t>Move On Fund</t>
  </si>
  <si>
    <t>Ebbsfleet Development Corporation</t>
  </si>
  <si>
    <t>Devolution Deals</t>
  </si>
  <si>
    <t>Bicester</t>
  </si>
  <si>
    <t>Infrastructure for Housing</t>
  </si>
  <si>
    <t>Grenfell</t>
  </si>
  <si>
    <t>Housing Deals - Manchester</t>
  </si>
  <si>
    <t>Housing Deals - West Midlands</t>
  </si>
  <si>
    <t xml:space="preserve">Public Sector Land </t>
  </si>
  <si>
    <t>Supplementary Estimate 2020-21 - Budget Exchanges</t>
  </si>
  <si>
    <t>High Streets</t>
  </si>
  <si>
    <t>Oxfordshire Housing Deal (AHP)</t>
  </si>
  <si>
    <t>West Yorkshire Heritage Fund</t>
  </si>
  <si>
    <t>Cambridgeshire and Peterborough Devolution Deal</t>
  </si>
  <si>
    <t>Move on Fund</t>
  </si>
  <si>
    <t>Brownfield Fund</t>
  </si>
  <si>
    <t>GLA Housing Infrastructure Fund (NPIF)</t>
  </si>
  <si>
    <t>HE - Housing Infrastructure Fund</t>
  </si>
  <si>
    <t>LA Accelerated Construction</t>
  </si>
  <si>
    <t>Towns Fund</t>
  </si>
  <si>
    <t>HE Land</t>
  </si>
  <si>
    <t>Home Building Fund: Short Term</t>
  </si>
  <si>
    <t>Home Building Fund: Long Term</t>
  </si>
  <si>
    <t>Building Safety Non-ACM</t>
  </si>
  <si>
    <t>Building Safety ACM</t>
  </si>
  <si>
    <t>Social sector cladding</t>
  </si>
  <si>
    <t>Neutral funding changes between departments:-</t>
  </si>
  <si>
    <t>Budget Cover Transfers</t>
  </si>
  <si>
    <t>Local Growth Fund - DfT</t>
  </si>
  <si>
    <t>Staff Transfer - DExEu</t>
  </si>
  <si>
    <t>New Homes Bonus - Local Government (MHCLG)</t>
  </si>
  <si>
    <t>LEP Core funding - BEIS</t>
  </si>
  <si>
    <t>Devolution Deals - BEIS</t>
  </si>
  <si>
    <t>Devolution Deals - DfT</t>
  </si>
  <si>
    <t>Outsourcing Playbook - CO</t>
  </si>
  <si>
    <t>Operational Delivery Profession - HMRC</t>
  </si>
  <si>
    <t>COP 26 - CO</t>
  </si>
  <si>
    <t>Security &amp; Intelligence Agencies - SIA</t>
  </si>
  <si>
    <t>Home of 2030 - BEIS</t>
  </si>
  <si>
    <t>Local Growth Fund - DfE</t>
  </si>
  <si>
    <t>Geospatial Programme- CO</t>
  </si>
  <si>
    <t>Future High Streets - DCMS</t>
  </si>
  <si>
    <t>Fire Service  - HO</t>
  </si>
  <si>
    <t>100% BR Retention Pilots - HMT</t>
  </si>
  <si>
    <t>Safet Net - HMT</t>
  </si>
  <si>
    <t>S31 BR Reliefs,paid in 19-20 - HMT</t>
  </si>
  <si>
    <t>UKGI - HMT</t>
  </si>
  <si>
    <t>SpAds - CO</t>
  </si>
  <si>
    <t>Growing Up Well Project - DEFRA</t>
  </si>
  <si>
    <t>Cash Management Scheme - HMT</t>
  </si>
  <si>
    <t>Domestic Abuse Charities - DCMS</t>
  </si>
  <si>
    <t>Homelessness Charities - DCMS</t>
  </si>
  <si>
    <t>Cyber Resilience  - SIA</t>
  </si>
  <si>
    <t>Contribution to Devolution Deals - Manchester - DfT</t>
  </si>
  <si>
    <t>Covid-19 VCSE fund -  DCMS</t>
  </si>
  <si>
    <t>Euro Boarders - HMRC</t>
  </si>
  <si>
    <t>Delivery of the substance misuse service for rough sleepers - DHSC</t>
  </si>
  <si>
    <t>Offender pilot - MoJ</t>
  </si>
  <si>
    <t>Great Crested Newts  -DEfRA</t>
  </si>
  <si>
    <t>Firefighters Pension Costs - HO</t>
  </si>
  <si>
    <t>Building Safety Regulator - DWP</t>
  </si>
  <si>
    <t>Home Office Fire  Protection Board</t>
  </si>
  <si>
    <t>COVID-19 Community Champions - MHCLG (LG DEL)</t>
  </si>
  <si>
    <t>RED EU Exit Transition Ports Funding (incl. £1.670m Kent) or BCT</t>
  </si>
  <si>
    <t>Historic England - DCMS</t>
  </si>
  <si>
    <t>Counter terrorism prisons - MOJ</t>
  </si>
  <si>
    <t>Land Release Fund - Agreement to fund OPE - CO</t>
  </si>
  <si>
    <t>Sites that transferred to HE through the transfer model: Compton - BEIS</t>
  </si>
  <si>
    <t>Sites that transferred to HE through the transfer model - BEIS</t>
  </si>
  <si>
    <t>Covid-19 LA support - DHSC</t>
  </si>
  <si>
    <t>Covid-19 LA support - DfE</t>
  </si>
  <si>
    <t>Covid-19 LA support - MHCLG (Communities DEL)</t>
  </si>
  <si>
    <t>Other funding transfers:-</t>
  </si>
  <si>
    <t xml:space="preserve">Budget Reclassification - Planning Inspectorate </t>
  </si>
  <si>
    <t>Budget Reclassification - Ebbsfleet</t>
  </si>
  <si>
    <t>Budget Reclassification - Homes England Digital</t>
  </si>
  <si>
    <t>Programme to Admin switch</t>
  </si>
  <si>
    <t>RDEL to CDEL - Rough Sleeping</t>
  </si>
  <si>
    <t>RDEL to CDEL - National Innovation Fund</t>
  </si>
  <si>
    <t>Single Land Programme Flexibility</t>
  </si>
  <si>
    <t>Business Rate Reliefs - HMT</t>
  </si>
  <si>
    <t>PFI - HMT</t>
  </si>
  <si>
    <t>City of London Offset - HMT</t>
  </si>
  <si>
    <t>LG DEL Contingency - HMT</t>
  </si>
  <si>
    <t>Depreciation</t>
  </si>
  <si>
    <t>2020-21 Supplementary Estimates DEL Totals as at March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</si>
</sst>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
    <numFmt numFmtId="165" formatCode="#,##0.0;\(#,##0.0\)"/>
    <numFmt numFmtId="166" formatCode="_-* #,##0.0_-;\-* #,##0.0_-;_-* &quot;-&quot;??_-;_-@_-"/>
    <numFmt numFmtId="167" formatCode="#,##0;\-#,##0;\-"/>
  </numFmts>
  <fonts count="13">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i/>
      <u/>
      <sz val="11"/>
      <color theme="1"/>
      <name val="Calibri"/>
      <family val="2"/>
      <scheme val="minor"/>
    </font>
    <font>
      <sz val="11"/>
      <name val="Calibri"/>
      <family val="2"/>
      <scheme val="minor"/>
    </font>
    <font>
      <sz val="12"/>
      <color theme="1"/>
      <name val="Arial"/>
      <family val="2"/>
    </font>
    <font>
      <sz val="11"/>
      <color rgb="FF000000"/>
      <name val="Calibri"/>
      <family val="2"/>
      <scheme val="minor"/>
    </font>
    <font>
      <sz val="11"/>
      <color theme="1"/>
      <name val="Arial"/>
      <family val="2"/>
    </font>
    <font>
      <b/>
      <sz val="10"/>
      <color indexed="8"/>
      <name val="Calibri"/>
      <family val="2"/>
    </font>
    <font>
      <sz val="10"/>
      <color indexed="8"/>
      <name val="Calibri"/>
      <family val="2"/>
    </font>
    <font>
      <b/>
      <sz val="10.5"/>
      <name val="Times New Roman"/>
      <family val="1"/>
    </font>
    <font>
      <sz val="10"/>
      <name val="Calibri"/>
      <family val="2"/>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indexed="64"/>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s>
  <cellStyleXfs count="16">
    <xf numFmtId="0" fontId="0" fillId="0" borderId="0"/>
    <xf numFmtId="43" fontId="1" fillId="0" borderId="0" applyFont="0" applyFill="0" applyBorder="0" applyAlignment="0" applyProtection="0"/>
    <xf numFmtId="0" fontId="6" fillId="0" borderId="0"/>
    <xf numFmtId="0" fontId="1" fillId="0" borderId="0"/>
    <xf numFmtId="43" fontId="1" fillId="0" borderId="0" applyFont="0" applyFill="0" applyBorder="0" applyAlignment="0" applyProtection="0"/>
    <xf numFmtId="0" fontId="6" fillId="0" borderId="0"/>
    <xf numFmtId="0" fontId="8" fillId="0" borderId="0"/>
    <xf numFmtId="4" fontId="9" fillId="0" borderId="10" applyNumberFormat="0" applyProtection="0">
      <alignment horizontal="left" vertical="center" indent="1"/>
    </xf>
    <xf numFmtId="4" fontId="10" fillId="0" borderId="10" applyNumberFormat="0" applyProtection="0">
      <alignment horizontal="left" vertical="center" indent="1"/>
    </xf>
    <xf numFmtId="43" fontId="1" fillId="0" borderId="0" applyFont="0" applyFill="0" applyBorder="0" applyAlignment="0" applyProtection="0"/>
    <xf numFmtId="167" fontId="11" fillId="0" borderId="0" applyBorder="0">
      <alignment vertical="top" wrapText="1"/>
    </xf>
    <xf numFmtId="0" fontId="8" fillId="0" borderId="0"/>
    <xf numFmtId="0" fontId="12" fillId="0" borderId="0"/>
    <xf numFmtId="43" fontId="1" fillId="0" borderId="0" applyFont="0" applyFill="0" applyBorder="0" applyAlignment="0" applyProtection="0"/>
    <xf numFmtId="0" fontId="1" fillId="0" borderId="0"/>
    <xf numFmtId="0" fontId="1" fillId="0" borderId="0"/>
  </cellStyleXfs>
  <cellXfs count="45">
    <xf numFmtId="0" fontId="0" fillId="0" borderId="0" xfId="0"/>
    <xf numFmtId="0" fontId="0" fillId="0" borderId="0" xfId="0" applyFill="1" applyAlignment="1">
      <alignment vertical="center"/>
    </xf>
    <xf numFmtId="165" fontId="0" fillId="0" borderId="6" xfId="0" applyNumberFormat="1" applyFill="1" applyBorder="1" applyAlignment="1">
      <alignment vertical="center" wrapText="1"/>
    </xf>
    <xf numFmtId="165" fontId="0" fillId="0" borderId="6" xfId="1" applyNumberFormat="1" applyFont="1" applyFill="1" applyBorder="1" applyAlignment="1">
      <alignment vertical="center"/>
    </xf>
    <xf numFmtId="164" fontId="5" fillId="0" borderId="0" xfId="0" applyNumberFormat="1" applyFont="1" applyFill="1" applyAlignment="1">
      <alignment vertical="center"/>
    </xf>
    <xf numFmtId="164" fontId="5" fillId="0" borderId="0" xfId="0" applyNumberFormat="1" applyFont="1" applyAlignment="1">
      <alignment vertical="center"/>
    </xf>
    <xf numFmtId="0" fontId="0" fillId="0" borderId="0" xfId="0" applyAlignment="1">
      <alignment vertical="center"/>
    </xf>
    <xf numFmtId="165" fontId="0" fillId="0" borderId="6" xfId="0" applyNumberFormat="1" applyBorder="1" applyAlignment="1">
      <alignment vertical="center" wrapText="1"/>
    </xf>
    <xf numFmtId="0" fontId="3" fillId="0" borderId="0" xfId="0" applyFont="1" applyAlignment="1">
      <alignment vertical="center"/>
    </xf>
    <xf numFmtId="165" fontId="0" fillId="0" borderId="4" xfId="0" applyNumberFormat="1" applyBorder="1" applyAlignment="1">
      <alignment vertical="center" wrapText="1"/>
    </xf>
    <xf numFmtId="165" fontId="4" fillId="0" borderId="0" xfId="0" applyNumberFormat="1" applyFont="1" applyAlignment="1">
      <alignment vertical="center"/>
    </xf>
    <xf numFmtId="165" fontId="2" fillId="0" borderId="4" xfId="0" applyNumberFormat="1" applyFont="1" applyBorder="1" applyAlignment="1">
      <alignment horizontal="center" vertical="center" wrapText="1"/>
    </xf>
    <xf numFmtId="0" fontId="0" fillId="0" borderId="5" xfId="0" applyBorder="1" applyAlignment="1">
      <alignment vertical="center"/>
    </xf>
    <xf numFmtId="165" fontId="0" fillId="0" borderId="6" xfId="1" applyNumberFormat="1" applyFont="1" applyBorder="1" applyAlignment="1">
      <alignment vertical="center"/>
    </xf>
    <xf numFmtId="165" fontId="5" fillId="0" borderId="0" xfId="2" applyNumberFormat="1" applyFont="1" applyAlignment="1">
      <alignment vertical="center"/>
    </xf>
    <xf numFmtId="165" fontId="0" fillId="0" borderId="9" xfId="1" applyNumberFormat="1" applyFont="1" applyBorder="1" applyAlignment="1">
      <alignment vertical="center"/>
    </xf>
    <xf numFmtId="165" fontId="0" fillId="0" borderId="0" xfId="0" applyNumberFormat="1" applyAlignment="1">
      <alignment vertical="center"/>
    </xf>
    <xf numFmtId="165" fontId="3" fillId="0" borderId="2" xfId="0" applyNumberFormat="1" applyFont="1" applyBorder="1" applyAlignment="1">
      <alignment vertical="center" wrapText="1"/>
    </xf>
    <xf numFmtId="165" fontId="2" fillId="0" borderId="7" xfId="0" applyNumberFormat="1" applyFont="1" applyBorder="1" applyAlignment="1">
      <alignment vertical="center"/>
    </xf>
    <xf numFmtId="165" fontId="2" fillId="0" borderId="3" xfId="0" applyNumberFormat="1" applyFont="1" applyBorder="1" applyAlignment="1">
      <alignment vertical="center"/>
    </xf>
    <xf numFmtId="164" fontId="0" fillId="0" borderId="0" xfId="0" applyNumberFormat="1" applyAlignment="1">
      <alignment vertical="center"/>
    </xf>
    <xf numFmtId="0" fontId="2" fillId="0" borderId="0" xfId="0" applyFont="1" applyAlignment="1">
      <alignment vertical="center"/>
    </xf>
    <xf numFmtId="164" fontId="2" fillId="0" borderId="0" xfId="0" applyNumberFormat="1" applyFont="1" applyAlignment="1">
      <alignment vertical="center"/>
    </xf>
    <xf numFmtId="164" fontId="5" fillId="0" borderId="8" xfId="0" applyNumberFormat="1" applyFont="1" applyBorder="1" applyAlignment="1">
      <alignment vertical="center"/>
    </xf>
    <xf numFmtId="165" fontId="0" fillId="0" borderId="4" xfId="1" applyNumberFormat="1" applyFont="1" applyBorder="1" applyAlignment="1">
      <alignment vertical="center"/>
    </xf>
    <xf numFmtId="0" fontId="4" fillId="0" borderId="0" xfId="0" applyFont="1" applyFill="1" applyAlignment="1">
      <alignment vertical="center"/>
    </xf>
    <xf numFmtId="0" fontId="0" fillId="0" borderId="0" xfId="0" applyFill="1" applyAlignment="1">
      <alignment vertical="center" wrapText="1"/>
    </xf>
    <xf numFmtId="166" fontId="0" fillId="0" borderId="6" xfId="1" applyNumberFormat="1" applyFont="1" applyBorder="1" applyAlignment="1">
      <alignment vertical="center" wrapText="1"/>
    </xf>
    <xf numFmtId="166" fontId="2" fillId="0" borderId="7" xfId="1" applyNumberFormat="1" applyFont="1" applyBorder="1" applyAlignment="1">
      <alignment vertical="center" wrapText="1"/>
    </xf>
    <xf numFmtId="165" fontId="2" fillId="0" borderId="4" xfId="0" applyNumberFormat="1" applyFont="1" applyFill="1" applyBorder="1" applyAlignment="1">
      <alignment horizontal="center" vertical="center" wrapText="1"/>
    </xf>
    <xf numFmtId="166" fontId="0" fillId="0" borderId="6" xfId="1" applyNumberFormat="1" applyFont="1" applyFill="1" applyBorder="1" applyAlignment="1">
      <alignment vertical="center" wrapText="1"/>
    </xf>
    <xf numFmtId="166" fontId="2" fillId="0" borderId="7" xfId="1" applyNumberFormat="1" applyFont="1" applyFill="1" applyBorder="1" applyAlignment="1">
      <alignment vertical="center" wrapText="1"/>
    </xf>
    <xf numFmtId="165" fontId="0" fillId="0" borderId="4" xfId="1" applyNumberFormat="1" applyFont="1" applyFill="1" applyBorder="1" applyAlignment="1">
      <alignment vertical="center"/>
    </xf>
    <xf numFmtId="165" fontId="0" fillId="0" borderId="9" xfId="1" applyNumberFormat="1" applyFont="1" applyFill="1" applyBorder="1" applyAlignment="1">
      <alignment vertical="center"/>
    </xf>
    <xf numFmtId="165" fontId="2" fillId="0" borderId="7" xfId="0" applyNumberFormat="1" applyFont="1" applyFill="1" applyBorder="1" applyAlignment="1">
      <alignment vertical="center"/>
    </xf>
    <xf numFmtId="164" fontId="2" fillId="0" borderId="0" xfId="0" applyNumberFormat="1" applyFont="1" applyFill="1" applyAlignment="1">
      <alignment vertical="center"/>
    </xf>
    <xf numFmtId="166" fontId="0" fillId="0" borderId="0" xfId="1" applyNumberFormat="1" applyFont="1" applyAlignment="1">
      <alignment vertical="center"/>
    </xf>
    <xf numFmtId="166" fontId="0" fillId="0" borderId="0" xfId="0" applyNumberFormat="1" applyAlignment="1">
      <alignment vertical="center"/>
    </xf>
    <xf numFmtId="0" fontId="3" fillId="0" borderId="1" xfId="0" applyFon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165" fontId="4" fillId="0" borderId="0" xfId="0" applyNumberFormat="1" applyFont="1" applyFill="1" applyAlignment="1">
      <alignment vertical="center"/>
    </xf>
    <xf numFmtId="0" fontId="3" fillId="0" borderId="0" xfId="0" applyFont="1" applyFill="1" applyAlignment="1">
      <alignment vertical="center"/>
    </xf>
    <xf numFmtId="165" fontId="7" fillId="0" borderId="6" xfId="1" applyNumberFormat="1" applyFont="1" applyFill="1" applyBorder="1" applyAlignment="1">
      <alignment vertical="center"/>
    </xf>
    <xf numFmtId="165" fontId="5" fillId="0" borderId="0" xfId="2" applyNumberFormat="1" applyFont="1" applyFill="1" applyAlignment="1">
      <alignment vertical="center"/>
    </xf>
  </cellXfs>
  <cellStyles count="16">
    <cellStyle name="Comma" xfId="1" builtinId="3"/>
    <cellStyle name="Comma 2" xfId="9" xr:uid="{2D52DB1B-E0ED-4D8A-825F-E074A5A83FF5}"/>
    <cellStyle name="Comma 3" xfId="13" xr:uid="{2B13A5E5-1E87-40DE-B699-D4569E5BC251}"/>
    <cellStyle name="Comma 7 2" xfId="4" xr:uid="{40C6944E-133C-4929-A078-9D46C8E46EBD}"/>
    <cellStyle name="Normal" xfId="0" builtinId="0"/>
    <cellStyle name="Normal 19 2 2" xfId="14" xr:uid="{106D7891-F58F-4037-8BEC-D6A5E9DB8DE2}"/>
    <cellStyle name="Normal 2" xfId="5" xr:uid="{36868414-21C7-42D4-A04B-507C4E6345D2}"/>
    <cellStyle name="Normal 2 2" xfId="6" xr:uid="{3BF7384C-7468-45C4-BBA0-88C1A1E5B1EB}"/>
    <cellStyle name="Normal 2 5" xfId="12" xr:uid="{D893F84F-9C41-4E8D-972E-34F1E1F24A3A}"/>
    <cellStyle name="Normal 20 2 2 2 2 2 2 2 3 2 2 2 3" xfId="15" xr:uid="{592DACA1-8345-4AFF-8EF8-F4EC927C2260}"/>
    <cellStyle name="Normal 4" xfId="2" xr:uid="{8D287256-2F61-4C3C-AA1D-DDFF0BD5E78E}"/>
    <cellStyle name="Normal 6" xfId="11" xr:uid="{B5D2B4B3-2FEE-4FDC-9083-7CC661FB131B}"/>
    <cellStyle name="Normal 8 2" xfId="3" xr:uid="{EA3AC134-1007-4314-8316-F0DB88C9D4A2}"/>
    <cellStyle name="SAPBEXchaText" xfId="7" xr:uid="{E5C2DA8A-5E2F-4D5D-BB4B-2AD311B414A9}"/>
    <cellStyle name="SAPBEXstdItem" xfId="8" xr:uid="{D88C3B81-BFDA-4FF8-A866-8D3FC6AFCAE9}"/>
    <cellStyle name="Table Heading 1 2" xfId="10" xr:uid="{58A153A8-3028-4503-A76E-C4A944BAE7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calcChain" Target="calcChain.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cairney\AppData\Local\Microsoft\Windows\Temporary%20Internet%20Files\Content.Outlook\DS9HS02D\Stage%202%20-%20Org%20Design\150928%20ARCHIVE\151005%20Categorisation%20(revised%2020%2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Business%20Planning\26.02%20returns\20160225%20Analysis%20and%20Data%20Business%20Planning%20Dashboard%20v2.xlsm" TargetMode="External"/></Relationships>
</file>

<file path=xl/externalLinks/_rels/externalLink3.xml.rels><?xml version="1.0" encoding="UTF-8" standalone="yes"?>
<Relationships xmlns="http://schemas.openxmlformats.org/package/2006/relationships"><Relationship Id="rId1" Type="http://schemas.microsoft.com/office/2019/04/relationships/externalLinkLongPath" Target="/sites/FINLOND/Shared%20Documents/General/Corp%20Fin,%20Gov%20&amp;%20Reporting/Budgets%20&amp;%20Reporting/Business%20Planning/19-20%20Business%20Planning/19-20%20budget%20setting/Business%20Planning%20Budgets%2019-20%2014.5.1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Bhall\AppData\Local\Microsoft\Windows\Temporary%20Internet%20Files\Content.Outlook\BJFCTZBQ\20150731%20DCLG%20HEADCOUNT%20DASHBOARD%20-%20NEW%20MASTER%20FILE_v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pcairney\AppData\Local\Microsoft\Windows\Temporary%20Internet%20Files\Content.Outlook\DS9HS02D\20150731%20Organisational%20Design%20Data.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MI_Stats\Turnover\2017\20170831%20-%20August%202017\20170831%20-%20Turnover%20Fi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Data All"/>
      <sheetName val="FTE by grade table"/>
      <sheetName val="Pivot tables for graphs"/>
      <sheetName val="Chart2"/>
      <sheetName val="Chart3"/>
      <sheetName val="Chart4"/>
      <sheetName val="Chart5"/>
      <sheetName val="Chart7"/>
      <sheetName val="Chart8"/>
      <sheetName val="Functions All"/>
      <sheetName val="Categorisation"/>
      <sheetName val="Lists"/>
      <sheetName val="Summay20%"/>
      <sheetName val="Directorate breakdown"/>
      <sheetName val="% reductions"/>
      <sheetName val="Category cost breakdown"/>
      <sheetName val="Category FTE breakdown"/>
      <sheetName val="Pipeline"/>
      <sheetName val="Overtime"/>
      <sheetName val="reconcilliation"/>
      <sheetName val="Headcount by Dir"/>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ow r="3">
          <cell r="A3" t="str">
            <v>Must do in law or to run a department of State</v>
          </cell>
        </row>
      </sheetData>
      <sheetData sheetId="11"/>
      <sheetData sheetId="12">
        <row r="2">
          <cell r="B2" t="str">
            <v>Analysis and Innovation</v>
          </cell>
        </row>
        <row r="3">
          <cell r="B3" t="str">
            <v>Neighbourhoods Analysis</v>
          </cell>
        </row>
        <row r="4">
          <cell r="B4" t="str">
            <v>Strategic Analysis Team</v>
          </cell>
        </row>
        <row r="5">
          <cell r="B5" t="str">
            <v>Strategic Statistics Division</v>
          </cell>
        </row>
        <row r="6">
          <cell r="B6" t="str">
            <v>Cities</v>
          </cell>
        </row>
        <row r="7">
          <cell r="B7" t="str">
            <v>Cities and Local Growth</v>
          </cell>
        </row>
        <row r="8">
          <cell r="B8" t="str">
            <v>Enterprise Zones</v>
          </cell>
        </row>
        <row r="9">
          <cell r="B9" t="str">
            <v>Policy Team</v>
          </cell>
        </row>
        <row r="10">
          <cell r="B10" t="str">
            <v>EM GDT Programme</v>
          </cell>
        </row>
        <row r="11">
          <cell r="B11" t="str">
            <v>ERDF Programmes Team</v>
          </cell>
        </row>
        <row r="12">
          <cell r="B12" t="str">
            <v>Direcrorate Support</v>
          </cell>
        </row>
        <row r="13">
          <cell r="B13" t="str">
            <v xml:space="preserve">Delivery: Compliance team </v>
          </cell>
        </row>
        <row r="14">
          <cell r="B14" t="str">
            <v>Managing Authority</v>
          </cell>
        </row>
        <row r="15">
          <cell r="B15" t="str">
            <v>Delivery: Other</v>
          </cell>
        </row>
        <row r="16">
          <cell r="B16" t="str">
            <v>ALB Business Partners</v>
          </cell>
        </row>
        <row r="17">
          <cell r="B17" t="str">
            <v>Corporate Finance &amp; FRAT</v>
          </cell>
        </row>
        <row r="18">
          <cell r="B18" t="str">
            <v>Credit Risk</v>
          </cell>
        </row>
        <row r="19">
          <cell r="B19" t="str">
            <v>FCSG Business Partners</v>
          </cell>
        </row>
        <row r="20">
          <cell r="B20" t="str">
            <v>Finance</v>
          </cell>
        </row>
        <row r="21">
          <cell r="B21" t="str">
            <v>Finance Business Partners</v>
          </cell>
        </row>
        <row r="22">
          <cell r="B22" t="str">
            <v>Finance Change</v>
          </cell>
        </row>
        <row r="23">
          <cell r="B23" t="str">
            <v>Finance Shared Service Div</v>
          </cell>
        </row>
        <row r="24">
          <cell r="B24" t="str">
            <v>Intelligent Client Function</v>
          </cell>
        </row>
        <row r="25">
          <cell r="B25" t="str">
            <v>Knowledge &amp; IT</v>
          </cell>
        </row>
        <row r="26">
          <cell r="B26" t="str">
            <v>Knowledge &amp; IT (FOI)</v>
          </cell>
        </row>
        <row r="27">
          <cell r="B27" t="str">
            <v>Property Asset Management Unit</v>
          </cell>
        </row>
        <row r="38">
          <cell r="B38" t="str">
            <v>Better Rented&amp;Leasehold Sector</v>
          </cell>
        </row>
        <row r="39">
          <cell r="B39" t="str">
            <v>Building Regulations&amp;Standards</v>
          </cell>
        </row>
        <row r="40">
          <cell r="B40" t="str">
            <v>Climate Change &amp; Sustain Build</v>
          </cell>
        </row>
        <row r="41">
          <cell r="B41" t="str">
            <v>Homelessness and Support</v>
          </cell>
        </row>
        <row r="42">
          <cell r="B42" t="str">
            <v>Housing Revenue Account</v>
          </cell>
        </row>
        <row r="43">
          <cell r="B43" t="str">
            <v>Housing Standards and Support</v>
          </cell>
        </row>
        <row r="44">
          <cell r="B44" t="str">
            <v>Strategic Support Unit</v>
          </cell>
        </row>
        <row r="45">
          <cell r="B45" t="str">
            <v>Town Centres High St &amp; Costal</v>
          </cell>
        </row>
        <row r="46">
          <cell r="B46" t="str">
            <v>Welfare Reform</v>
          </cell>
        </row>
        <row r="47">
          <cell r="B47" t="str">
            <v>Housing Markets</v>
          </cell>
        </row>
        <row r="48">
          <cell r="B48" t="str">
            <v>Housing Strat HCA Spon &amp; Bill</v>
          </cell>
        </row>
        <row r="49">
          <cell r="B49" t="str">
            <v>Housing Supply</v>
          </cell>
        </row>
        <row r="50">
          <cell r="B50" t="str">
            <v>Land and Housing Delivery</v>
          </cell>
        </row>
        <row r="51">
          <cell r="B51" t="str">
            <v>Right to Buy&amp;Affordable h'sing</v>
          </cell>
        </row>
        <row r="52">
          <cell r="B52" t="str">
            <v>Big Society &amp; Community Rights</v>
          </cell>
        </row>
        <row r="53">
          <cell r="B53" t="str">
            <v>Decentralisation &amp; Neighb'hood</v>
          </cell>
        </row>
        <row r="54">
          <cell r="B54" t="str">
            <v>Integration &amp; Community Rights</v>
          </cell>
        </row>
        <row r="55">
          <cell r="B55" t="str">
            <v>Integration and Faith</v>
          </cell>
        </row>
        <row r="56">
          <cell r="B56" t="str">
            <v>Research &amp; Analysis</v>
          </cell>
        </row>
        <row r="57">
          <cell r="B57" t="str">
            <v>Analysis &amp; Data</v>
          </cell>
        </row>
        <row r="58">
          <cell r="B58" t="str">
            <v>Business Rates Retention &amp; Settlement</v>
          </cell>
        </row>
        <row r="59">
          <cell r="B59" t="str">
            <v>Council Tax</v>
          </cell>
        </row>
        <row r="60">
          <cell r="B60" t="str">
            <v>ICT Unit</v>
          </cell>
        </row>
        <row r="61">
          <cell r="B61" t="str">
            <v>Local Government Finance</v>
          </cell>
        </row>
        <row r="62">
          <cell r="B62" t="str">
            <v>Local Government Finance Pol</v>
          </cell>
        </row>
        <row r="63">
          <cell r="B63" t="str">
            <v>Revenue Funding Policy</v>
          </cell>
        </row>
        <row r="64">
          <cell r="B64" t="str">
            <v>Strategy and Futures</v>
          </cell>
        </row>
        <row r="65">
          <cell r="B65" t="str">
            <v>Strategy, Revenue, Capital &amp; Payments</v>
          </cell>
        </row>
        <row r="66">
          <cell r="B66" t="str">
            <v>Workforce Pay &amp; Pensions</v>
          </cell>
        </row>
        <row r="67">
          <cell r="B67" t="str">
            <v>Accountability &amp; Intelligence</v>
          </cell>
        </row>
        <row r="68">
          <cell r="B68" t="str">
            <v>Care and Reform</v>
          </cell>
        </row>
        <row r="69">
          <cell r="B69" t="str">
            <v>Democracy</v>
          </cell>
        </row>
        <row r="70">
          <cell r="B70" t="str">
            <v>Devolution</v>
          </cell>
        </row>
        <row r="71">
          <cell r="B71" t="str">
            <v>Loc Gov Strat Brief &amp; Prod</v>
          </cell>
        </row>
        <row r="72">
          <cell r="B72" t="str">
            <v>Local Audit Improvement &amp; Intervention</v>
          </cell>
        </row>
        <row r="73">
          <cell r="B73" t="str">
            <v>Local Government Policy</v>
          </cell>
        </row>
        <row r="74">
          <cell r="B74" t="str">
            <v>Localism</v>
          </cell>
        </row>
        <row r="75">
          <cell r="B75" t="str">
            <v>Localism Support Unit</v>
          </cell>
        </row>
        <row r="76">
          <cell r="B76" t="str">
            <v>Localities and London Team</v>
          </cell>
        </row>
        <row r="77">
          <cell r="B77" t="str">
            <v>Localities Central Team</v>
          </cell>
        </row>
        <row r="78">
          <cell r="B78" t="str">
            <v>Localities Leads</v>
          </cell>
        </row>
        <row r="79">
          <cell r="B79" t="str">
            <v>London Futures Team</v>
          </cell>
        </row>
        <row r="80">
          <cell r="B80" t="str">
            <v>London Policy team</v>
          </cell>
        </row>
        <row r="81">
          <cell r="B81" t="str">
            <v>Policy Profession Support Team</v>
          </cell>
        </row>
        <row r="88">
          <cell r="B88" t="str">
            <v>Infrastructure &amp; Environment</v>
          </cell>
        </row>
        <row r="89">
          <cell r="B89" t="str">
            <v>National Planning Casework Uni</v>
          </cell>
        </row>
        <row r="90">
          <cell r="B90" t="str">
            <v>Planning</v>
          </cell>
        </row>
        <row r="91">
          <cell r="B91" t="str">
            <v>Planning - Development Mgmt</v>
          </cell>
        </row>
        <row r="92">
          <cell r="B92" t="str">
            <v>Planning - Development Plans</v>
          </cell>
        </row>
        <row r="93">
          <cell r="B93" t="str">
            <v>Planning – Economic and Social</v>
          </cell>
        </row>
        <row r="94">
          <cell r="B94" t="str">
            <v>Planning Casework</v>
          </cell>
        </row>
        <row r="95">
          <cell r="B95" t="str">
            <v>Programme Management</v>
          </cell>
        </row>
        <row r="96">
          <cell r="B96" t="str">
            <v>Corporate Communications</v>
          </cell>
        </row>
        <row r="97">
          <cell r="B97" t="str">
            <v>Correspondence</v>
          </cell>
        </row>
        <row r="98">
          <cell r="B98" t="str">
            <v>Executive Team Office</v>
          </cell>
        </row>
        <row r="99">
          <cell r="B99" t="str">
            <v>External Communications</v>
          </cell>
        </row>
        <row r="100">
          <cell r="B100" t="str">
            <v>Implementation Unit</v>
          </cell>
        </row>
        <row r="101">
          <cell r="B101" t="str">
            <v>Minister of State - BL</v>
          </cell>
        </row>
        <row r="102">
          <cell r="B102" t="str">
            <v>Minister of State – MF</v>
          </cell>
        </row>
        <row r="103">
          <cell r="B103" t="str">
            <v>Parliamentary</v>
          </cell>
        </row>
        <row r="104">
          <cell r="B104" t="str">
            <v>Private Office</v>
          </cell>
        </row>
        <row r="105">
          <cell r="B105" t="str">
            <v>Secretary of State</v>
          </cell>
        </row>
        <row r="106">
          <cell r="B106" t="str">
            <v>SPADS Office</v>
          </cell>
        </row>
        <row r="107">
          <cell r="B107" t="str">
            <v>Strategy</v>
          </cell>
        </row>
        <row r="108">
          <cell r="B108" t="str">
            <v>Strategy, Comms &amp; Private Off</v>
          </cell>
        </row>
        <row r="109">
          <cell r="B109" t="str">
            <v>Public Service Reform Directorate</v>
          </cell>
        </row>
        <row r="110">
          <cell r="B110" t="str">
            <v>Troubled Families Team</v>
          </cell>
        </row>
      </sheetData>
      <sheetData sheetId="13"/>
      <sheetData sheetId="14"/>
      <sheetData sheetId="15"/>
      <sheetData sheetId="16"/>
      <sheetData sheetId="17"/>
      <sheetData sheetId="18"/>
      <sheetData sheetId="19"/>
      <sheetData sheetId="20"/>
      <sheetData sheetId="2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Allocation Calculation"/>
      <sheetName val="Plan3"/>
      <sheetName val="Plan2"/>
      <sheetName val="Plan1"/>
      <sheetName val="Example plan"/>
      <sheetName val="Dashboard"/>
      <sheetName val="Master"/>
      <sheetName val="Background information"/>
      <sheetName val="Sheet5"/>
      <sheetName val="Breakeven Summary"/>
      <sheetName val="Breakeven Pivot"/>
      <sheetName val="Stretch Summary"/>
      <sheetName val="Stretch Pivot"/>
      <sheetName val="20160225 Analysis and Data Busi"/>
    </sheetNames>
    <sheetDataSet>
      <sheetData sheetId="0" refreshError="1"/>
      <sheetData sheetId="1" refreshError="1"/>
      <sheetData sheetId="2">
        <row r="12">
          <cell r="F12" t="str">
            <v>Power policies ADD have aggregated the resources allocated to all 13 power policies for this return.  We will separate this out and provide milestones and risk information in the next iteration when we have been able to reflect policy needs</v>
          </cell>
        </row>
      </sheetData>
      <sheetData sheetId="3">
        <row r="12">
          <cell r="F12" t="str">
            <v>Strategic Objectives ADD have aggregated the resources allocated to all strategic objectives for this return.  We will separate this out and provide milestones and risk information in the next iteration when we have been able to reflect policy needs</v>
          </cell>
        </row>
      </sheetData>
      <sheetData sheetId="4">
        <row r="12">
          <cell r="F12" t="str">
            <v>Other workstreams. This reflects resource allocated to work not directly related to power policies or strategic resource such as data systems and admin support.  These figures are aggregated and will be separated out in the next return</v>
          </cell>
        </row>
      </sheetData>
      <sheetData sheetId="5" refreshError="1"/>
      <sheetData sheetId="6"/>
      <sheetData sheetId="7"/>
      <sheetData sheetId="8">
        <row r="57">
          <cell r="H57">
            <v>129356.30286000001</v>
          </cell>
        </row>
      </sheetData>
      <sheetData sheetId="9">
        <row r="1">
          <cell r="A1">
            <v>1</v>
          </cell>
          <cell r="C1" t="str">
            <v>Red</v>
          </cell>
        </row>
        <row r="2">
          <cell r="A2">
            <v>2</v>
          </cell>
          <cell r="C2" t="str">
            <v>Amber</v>
          </cell>
        </row>
        <row r="3">
          <cell r="A3">
            <v>3</v>
          </cell>
          <cell r="C3" t="str">
            <v>Green</v>
          </cell>
        </row>
      </sheetData>
      <sheetData sheetId="10" refreshError="1"/>
      <sheetData sheetId="11">
        <row r="5">
          <cell r="B5">
            <v>0.91966675322119107</v>
          </cell>
        </row>
      </sheetData>
      <sheetData sheetId="12" refreshError="1"/>
      <sheetData sheetId="13">
        <row r="5">
          <cell r="B5">
            <v>0.79500025966357291</v>
          </cell>
        </row>
      </sheetData>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nny - RDEL info"/>
      <sheetName val="Danny - Demand led info"/>
      <sheetName val="Demand led programmes"/>
      <sheetName val="Challenge pack work - RDEL"/>
      <sheetName val="RDEL - Sept FO"/>
      <sheetName val="RDEL - Jan FO"/>
      <sheetName val="CDEL Grant - Sept FO"/>
      <sheetName val="CDEL Grant - Jan FO"/>
      <sheetName val="CDEL FT - Sept FO"/>
      <sheetName val="CDEL FT - Jan FO"/>
      <sheetName val="Challenge Pack - RDEL"/>
      <sheetName val="RDEL - Budgets"/>
      <sheetName val="CDEL - Budgets "/>
      <sheetName val="Housing &amp; Planning"/>
      <sheetName val="CDEL grant - FBP comments"/>
      <sheetName val="CFO"/>
      <sheetName val="Local Gov &amp; Public Service"/>
      <sheetName val="Decentralisation &amp; Growth"/>
      <sheetName val="Switches"/>
      <sheetName val="Mains Control Totals"/>
      <sheetName val="RDEL - Budgets - Funded"/>
      <sheetName val="CDEL - Budgets - Funded"/>
      <sheetName val="Admin - Budgets - Funded"/>
      <sheetName val="CDEL FT - Budgets"/>
      <sheetName val="SoS submission tables"/>
      <sheetName val="BRR funding"/>
      <sheetName val="Sheet2"/>
      <sheetName val="Sheet1"/>
    </sheetNames>
    <sheetDataSet>
      <sheetData sheetId="0">
        <row r="5">
          <cell r="D5"/>
          <cell r="E5"/>
          <cell r="F5"/>
          <cell r="G5"/>
          <cell r="H5"/>
          <cell r="I5"/>
          <cell r="J5"/>
          <cell r="K5" t="str">
            <v>19/20</v>
          </cell>
          <cell r="L5"/>
          <cell r="M5"/>
          <cell r="N5"/>
          <cell r="O5"/>
          <cell r="P5" t="str">
            <v>Sensitivity on 19/20 planned spend (columns K to M)</v>
          </cell>
          <cell r="Q5"/>
          <cell r="R5"/>
          <cell r="S5"/>
          <cell r="T5"/>
          <cell r="U5"/>
          <cell r="V5"/>
          <cell r="W5"/>
          <cell r="X5"/>
          <cell r="Y5"/>
          <cell r="Z5"/>
          <cell r="AA5"/>
          <cell r="AB5"/>
          <cell r="AC5"/>
          <cell r="AD5"/>
          <cell r="AE5"/>
          <cell r="AF5"/>
          <cell r="AG5"/>
          <cell r="AH5"/>
          <cell r="AI5"/>
          <cell r="AJ5"/>
          <cell r="AK5"/>
          <cell r="AL5"/>
          <cell r="AM5"/>
          <cell r="AN5"/>
          <cell r="AO5"/>
          <cell r="AP5"/>
        </row>
        <row r="6">
          <cell r="D6"/>
          <cell r="E6"/>
          <cell r="F6"/>
          <cell r="G6"/>
          <cell r="H6" t="str">
            <v>RDEL £'000</v>
          </cell>
          <cell r="I6"/>
          <cell r="J6"/>
          <cell r="K6"/>
          <cell r="L6"/>
          <cell r="M6"/>
          <cell r="N6"/>
          <cell r="O6"/>
          <cell r="P6"/>
          <cell r="Q6"/>
          <cell r="R6"/>
          <cell r="S6"/>
          <cell r="T6"/>
          <cell r="U6"/>
          <cell r="V6"/>
          <cell r="W6"/>
          <cell r="X6"/>
          <cell r="Y6"/>
          <cell r="Z6"/>
          <cell r="AA6"/>
          <cell r="AB6"/>
          <cell r="AG6" t="str">
            <v xml:space="preserve">These 4 columns are only for spending which is planned but not legally committed </v>
          </cell>
          <cell r="AH6"/>
          <cell r="AI6"/>
          <cell r="AJ6"/>
          <cell r="AO6"/>
          <cell r="AP6"/>
        </row>
        <row r="7">
          <cell r="D7"/>
          <cell r="E7"/>
          <cell r="F7"/>
          <cell r="G7"/>
          <cell r="H7" t="str">
            <v>PROGRAMME</v>
          </cell>
          <cell r="I7" t="str">
            <v>OSCAR Main Budget</v>
          </cell>
          <cell r="J7" t="str">
            <v>OSCAR Vs Forecast Variance
(-ve is underspend, +ve is pressure)</v>
          </cell>
          <cell r="K7" t="str">
            <v>Working Budget 19/20</v>
          </cell>
          <cell r="L7" t="str">
            <v>Legal commitments</v>
          </cell>
          <cell r="M7" t="str">
            <v>Legal commitments that are demand led/outside of the Department's control</v>
          </cell>
          <cell r="N7" t="str">
            <v>Planned  expenditure (not legally committed)</v>
          </cell>
          <cell r="O7" t="str">
            <v>Total</v>
          </cell>
          <cell r="P7" t="str">
            <v>High (Highest likely spend)</v>
          </cell>
          <cell r="Q7" t="str">
            <v>Medium (Best estimate)</v>
          </cell>
          <cell r="R7" t="str">
            <v>Low likely spend</v>
          </cell>
          <cell r="S7"/>
          <cell r="T7"/>
          <cell r="U7"/>
          <cell r="V7" t="str">
            <v>Stop or slow programme as much as possible</v>
          </cell>
          <cell r="W7" t="str">
            <v>WB minus commitments</v>
          </cell>
          <cell r="X7" t="str">
            <v>Pressure/Opp</v>
          </cell>
          <cell r="Y7" t="str">
            <v>RDEL to support CDEL</v>
          </cell>
          <cell r="Z7" t="str">
            <v>Is there an RDEL income element of the budget?</v>
          </cell>
          <cell r="AA7" t="str">
            <v>check</v>
          </cell>
          <cell r="AB7" t="str">
            <v>Comments</v>
          </cell>
          <cell r="AC7"/>
          <cell r="AD7" t="str">
            <v>What created the legal obligation to pay?</v>
          </cell>
          <cell r="AE7" t="str">
            <v>Underspend estimate - low, mid or high?</v>
          </cell>
          <cell r="AF7" t="str">
            <v>What created the legal obligation to pay? ie.  What was announcement, contract, grant determination and on what date was it made?</v>
          </cell>
          <cell r="AG7" t="str">
            <v>What is this money  for?</v>
          </cell>
          <cell r="AH7" t="str">
            <v>What happens if we don't spend it? What are the consequences?</v>
          </cell>
          <cell r="AI7" t="str">
            <v>Could we spend less on the programme? Is it possible? What are the consequences?</v>
          </cell>
          <cell r="AJ7" t="str">
            <v>When do MHCLG need to decide by (whether to cut or not)? What will the consequences of waiting be?</v>
          </cell>
          <cell r="AK7" t="str">
            <v>Opportunity to manage RDEL Pressure</v>
          </cell>
          <cell r="AL7" t="str">
            <v>Value</v>
          </cell>
          <cell r="AM7" t="str">
            <v>CDEL Impact?</v>
          </cell>
          <cell r="AN7"/>
          <cell r="AO7" t="str">
            <v>Adjustments by FBP/SM</v>
          </cell>
          <cell r="AP7" t="str">
            <v>New budget</v>
          </cell>
        </row>
        <row r="8">
          <cell r="D8">
            <v>1</v>
          </cell>
          <cell r="E8">
            <v>2</v>
          </cell>
          <cell r="F8">
            <v>3</v>
          </cell>
          <cell r="G8">
            <v>4</v>
          </cell>
          <cell r="H8">
            <v>5</v>
          </cell>
          <cell r="I8">
            <v>6</v>
          </cell>
          <cell r="J8">
            <v>7</v>
          </cell>
          <cell r="K8">
            <v>8</v>
          </cell>
          <cell r="L8">
            <v>9</v>
          </cell>
          <cell r="M8">
            <v>10</v>
          </cell>
          <cell r="N8">
            <v>11</v>
          </cell>
          <cell r="O8">
            <v>12</v>
          </cell>
          <cell r="P8">
            <v>13</v>
          </cell>
          <cell r="Q8">
            <v>14</v>
          </cell>
          <cell r="R8">
            <v>15</v>
          </cell>
          <cell r="S8">
            <v>16</v>
          </cell>
          <cell r="T8">
            <v>17</v>
          </cell>
          <cell r="U8">
            <v>18</v>
          </cell>
          <cell r="V8">
            <v>19</v>
          </cell>
          <cell r="W8">
            <v>20</v>
          </cell>
          <cell r="X8">
            <v>21</v>
          </cell>
          <cell r="Y8">
            <v>22</v>
          </cell>
          <cell r="Z8">
            <v>23</v>
          </cell>
          <cell r="AA8">
            <v>24</v>
          </cell>
          <cell r="AB8">
            <v>25</v>
          </cell>
          <cell r="AC8">
            <v>26</v>
          </cell>
          <cell r="AD8">
            <v>27</v>
          </cell>
          <cell r="AE8">
            <v>28</v>
          </cell>
          <cell r="AF8">
            <v>29</v>
          </cell>
          <cell r="AG8">
            <v>30</v>
          </cell>
          <cell r="AH8">
            <v>31</v>
          </cell>
          <cell r="AI8">
            <v>32</v>
          </cell>
          <cell r="AJ8">
            <v>33</v>
          </cell>
          <cell r="AK8">
            <v>34</v>
          </cell>
          <cell r="AL8">
            <v>35</v>
          </cell>
          <cell r="AM8">
            <v>36</v>
          </cell>
          <cell r="AN8">
            <v>37</v>
          </cell>
          <cell r="AO8">
            <v>38</v>
          </cell>
          <cell r="AP8">
            <v>39</v>
          </cell>
        </row>
        <row r="9">
          <cell r="D9" t="str">
            <v>Subsegment</v>
          </cell>
          <cell r="E9" t="str">
            <v>Subsegment Description</v>
          </cell>
          <cell r="F9"/>
          <cell r="G9"/>
          <cell r="H9" t="str">
            <v>SO1: Deliver the homes the country needs</v>
          </cell>
          <cell r="I9"/>
          <cell r="J9"/>
          <cell r="K9"/>
          <cell r="L9"/>
          <cell r="M9"/>
          <cell r="N9"/>
          <cell r="O9"/>
          <cell r="P9"/>
          <cell r="Q9"/>
          <cell r="R9"/>
          <cell r="S9"/>
          <cell r="T9"/>
          <cell r="U9"/>
          <cell r="V9"/>
          <cell r="W9"/>
          <cell r="X9"/>
          <cell r="Y9"/>
          <cell r="Z9"/>
          <cell r="AA9"/>
          <cell r="AB9"/>
          <cell r="AC9"/>
          <cell r="AD9"/>
          <cell r="AE9"/>
          <cell r="AF9"/>
          <cell r="AG9"/>
          <cell r="AH9"/>
          <cell r="AI9"/>
          <cell r="AJ9"/>
          <cell r="AK9"/>
          <cell r="AL9"/>
          <cell r="AM9"/>
          <cell r="AN9"/>
          <cell r="AO9"/>
          <cell r="AP9"/>
        </row>
        <row r="10">
          <cell r="D10" t="str">
            <v>X085A168</v>
          </cell>
          <cell r="E10" t="str">
            <v>X085A168-CAPITAL POOLED HOUSING RECEIPTS DEL PROG VOTED</v>
          </cell>
          <cell r="F10" t="str">
            <v>GROSS</v>
          </cell>
          <cell r="G10" t="str">
            <v>X085A168 GROSS</v>
          </cell>
          <cell r="H10" t="str">
            <v>CAPITAL POOLED HOUSING RECEIPTS </v>
          </cell>
          <cell r="I10">
            <v>0</v>
          </cell>
          <cell r="J10" t="e">
            <v>#REF!</v>
          </cell>
          <cell r="K10">
            <v>0</v>
          </cell>
          <cell r="L10">
            <v>0</v>
          </cell>
          <cell r="M10"/>
          <cell r="N10">
            <v>0</v>
          </cell>
          <cell r="O10">
            <v>0</v>
          </cell>
          <cell r="P10">
            <v>0</v>
          </cell>
          <cell r="Q10">
            <v>0</v>
          </cell>
          <cell r="R10">
            <v>0</v>
          </cell>
          <cell r="S10"/>
          <cell r="T10"/>
          <cell r="U10"/>
          <cell r="V10">
            <v>0</v>
          </cell>
          <cell r="W10">
            <v>0</v>
          </cell>
          <cell r="X10">
            <v>0</v>
          </cell>
          <cell r="Y10" t="str">
            <v>n</v>
          </cell>
          <cell r="Z10" t="str">
            <v>y</v>
          </cell>
          <cell r="AA10"/>
          <cell r="AB10" t="str">
            <v>- Switched to CDEL, so actually CDEL pressures in 19-20</v>
          </cell>
          <cell r="AE10" t="str">
            <v>N/A</v>
          </cell>
          <cell r="AK10" t="str">
            <v>Yes - RDEL receipts, converted to CDEL and BX'd to following year. Could overporgramme CDEL and retain RDEL.</v>
          </cell>
          <cell r="AL10">
            <v>9000</v>
          </cell>
          <cell r="AM10">
            <v>-9000</v>
          </cell>
          <cell r="AO10">
            <v>0</v>
          </cell>
          <cell r="AP10">
            <v>0</v>
          </cell>
        </row>
        <row r="11">
          <cell r="D11" t="str">
            <v>X085A189</v>
          </cell>
          <cell r="E11" t="str">
            <v>X085A189-HCA AFFORDABLE HOMES - AFFORDABLE HOMES PROGRAMME D</v>
          </cell>
          <cell r="F11" t="str">
            <v>GROSS</v>
          </cell>
          <cell r="G11" t="str">
            <v>X085A189 GROSS</v>
          </cell>
          <cell r="H11" t="str">
            <v>HCA AFFORDABLE HOMES - AFFORDABLE HOMES PROGRAMME</v>
          </cell>
          <cell r="I11">
            <v>5060</v>
          </cell>
          <cell r="J11" t="e">
            <v>#REF!</v>
          </cell>
          <cell r="K11">
            <v>2060</v>
          </cell>
          <cell r="L11">
            <v>2060</v>
          </cell>
          <cell r="M11"/>
          <cell r="N11">
            <v>0</v>
          </cell>
          <cell r="O11">
            <v>2060</v>
          </cell>
          <cell r="P11">
            <v>2060</v>
          </cell>
          <cell r="Q11">
            <v>2060</v>
          </cell>
          <cell r="R11">
            <v>2060</v>
          </cell>
          <cell r="S11"/>
          <cell r="T11"/>
          <cell r="U11"/>
          <cell r="V11">
            <v>2060</v>
          </cell>
          <cell r="W11">
            <v>0</v>
          </cell>
          <cell r="X11">
            <v>0</v>
          </cell>
          <cell r="Y11" t="str">
            <v>y</v>
          </cell>
          <cell r="Z11" t="str">
            <v>topslice</v>
          </cell>
          <cell r="AA11"/>
          <cell r="AB11" t="str">
            <v>Pressure was for HtB but now split out. costs associated with CDEL programme. Likely to be contractually committed. Cat chasing up with HE Monday AM</v>
          </cell>
          <cell r="AG11" t="str">
            <v>A combination of legal and professional fees.</v>
          </cell>
          <cell r="AO11"/>
          <cell r="AP11">
            <v>2060</v>
          </cell>
        </row>
        <row r="12">
          <cell r="D12" t="str">
            <v>X085A199</v>
          </cell>
          <cell r="E12" t="str">
            <v>X085A199-HCA AFFORDABLE HOMES - NAHP DEL PROG VOTED</v>
          </cell>
          <cell r="F12" t="str">
            <v>GROSS</v>
          </cell>
          <cell r="G12" t="str">
            <v>X085A199 GROSS</v>
          </cell>
          <cell r="H12" t="str">
            <v xml:space="preserve">HCA AFFORDABLE HOMES - NAHP </v>
          </cell>
          <cell r="I12">
            <v>0</v>
          </cell>
          <cell r="J12" t="e">
            <v>#REF!</v>
          </cell>
          <cell r="K12">
            <v>0</v>
          </cell>
          <cell r="L12">
            <v>0</v>
          </cell>
          <cell r="M12"/>
          <cell r="N12">
            <v>0</v>
          </cell>
          <cell r="O12">
            <v>0</v>
          </cell>
          <cell r="P12"/>
          <cell r="Q12"/>
          <cell r="R12"/>
          <cell r="S12"/>
          <cell r="T12"/>
          <cell r="U12"/>
          <cell r="V12"/>
          <cell r="W12">
            <v>0</v>
          </cell>
          <cell r="X12">
            <v>0</v>
          </cell>
          <cell r="Y12" t="str">
            <v>n</v>
          </cell>
          <cell r="Z12" t="str">
            <v>n</v>
          </cell>
          <cell r="AA12"/>
          <cell r="AB12"/>
          <cell r="AO12"/>
          <cell r="AP12">
            <v>0</v>
          </cell>
        </row>
        <row r="13">
          <cell r="D13" t="str">
            <v>X085A283</v>
          </cell>
          <cell r="E13" t="str">
            <v>X085A283-NEW HOMES BONUS DEL PROG VOTED</v>
          </cell>
          <cell r="F13" t="str">
            <v>GROSS</v>
          </cell>
          <cell r="G13" t="str">
            <v>X085A283 GROSS</v>
          </cell>
          <cell r="H13" t="str">
            <v xml:space="preserve">NEW HOMES BONUS </v>
          </cell>
          <cell r="I13">
            <v>947500</v>
          </cell>
          <cell r="J13" t="e">
            <v>#REF!</v>
          </cell>
          <cell r="K13">
            <v>900000</v>
          </cell>
          <cell r="L13">
            <v>900000</v>
          </cell>
          <cell r="M13"/>
          <cell r="N13">
            <v>0</v>
          </cell>
          <cell r="O13">
            <v>900000</v>
          </cell>
          <cell r="P13">
            <v>900000</v>
          </cell>
          <cell r="Q13">
            <v>900000</v>
          </cell>
          <cell r="R13">
            <v>900000</v>
          </cell>
          <cell r="S13"/>
          <cell r="T13"/>
          <cell r="U13"/>
          <cell r="V13">
            <v>900000</v>
          </cell>
          <cell r="W13">
            <v>0</v>
          </cell>
          <cell r="X13">
            <v>0</v>
          </cell>
          <cell r="Y13" t="str">
            <v>n</v>
          </cell>
          <cell r="Z13" t="str">
            <v>n</v>
          </cell>
          <cell r="AA13"/>
          <cell r="AB13"/>
          <cell r="AD13" t="str">
            <v>The New Homes Bonus which will be part of the LG Settlement. </v>
          </cell>
          <cell r="AE13" t="str">
            <v>Amount to be paid as part of LG settlement</v>
          </cell>
          <cell r="AF13" t="str">
            <v>The New Homes Bonus which will be part of the LG Settlement. </v>
          </cell>
          <cell r="AG13" t="str">
            <v>The New Homes Bonus which will be part of the LG Settlement. </v>
          </cell>
          <cell r="AH13" t="str">
            <v>It is contractually committed and there will be legal challenge if we do not pay. It could also mean that the whole LG settement won't get voted through.</v>
          </cell>
          <cell r="AI13" t="str">
            <v>No - allocations have already been announced and have already had to fnid £20m from LG Del</v>
          </cell>
          <cell r="AJ13" t="str">
            <v xml:space="preserve">LG Settlement will be announced on 5th Feb. </v>
          </cell>
          <cell r="AO13"/>
          <cell r="AP13">
            <v>900000</v>
          </cell>
        </row>
        <row r="14">
          <cell r="D14" t="str">
            <v>X085A293</v>
          </cell>
          <cell r="E14" t="str">
            <v>X085A293-PFI SPECIAL GRANT HOUSING (DCLG MAIN) DEL PROG VOTE</v>
          </cell>
          <cell r="F14" t="str">
            <v>GROSS</v>
          </cell>
          <cell r="G14" t="str">
            <v>X085A293 GROSS</v>
          </cell>
          <cell r="H14" t="str">
            <v>PFI SPECIAL GRANT HOUSING (DCLG MAIN)</v>
          </cell>
          <cell r="I14">
            <v>192100</v>
          </cell>
          <cell r="J14" t="e">
            <v>#REF!</v>
          </cell>
          <cell r="K14">
            <v>192100</v>
          </cell>
          <cell r="L14">
            <v>186929</v>
          </cell>
          <cell r="M14"/>
          <cell r="N14">
            <v>0</v>
          </cell>
          <cell r="O14">
            <v>186929</v>
          </cell>
          <cell r="P14">
            <v>192100</v>
          </cell>
          <cell r="Q14">
            <v>186929</v>
          </cell>
          <cell r="R14">
            <v>186929</v>
          </cell>
          <cell r="S14"/>
          <cell r="T14"/>
          <cell r="U14"/>
          <cell r="V14">
            <v>186929</v>
          </cell>
          <cell r="W14">
            <v>5171</v>
          </cell>
          <cell r="X14">
            <v>5171</v>
          </cell>
          <cell r="Y14" t="str">
            <v>n</v>
          </cell>
          <cell r="Z14" t="str">
            <v>n</v>
          </cell>
          <cell r="AA14"/>
          <cell r="AB14" t="str">
            <v>Camden PFI expected to terminate early 19/20 - but budgeting for 2 Quarters' payments in case termination slips.  Holding other 2 Quarters payments as pressures in case termination does not take place</v>
          </cell>
          <cell r="AD14" t="str">
            <v>various long term grant agreements signed with LAs (signed between c. 2006 and 2015), commiting MHCLG to make a set amount of RDEL payments to each LA, over a period of 10-25 years. </v>
          </cell>
          <cell r="AF14" t="str">
            <v>various long term grant agreements signed with LAs (signed between c. 2006 and 2015), commiting MHCLG to make a set amount of RDEL payments to each LA, over a period of 10-25 years. </v>
          </cell>
          <cell r="AG14" t="str">
            <v xml:space="preserve">MAjority of funding is for exisitng PFI contracts. The difference betweern 192 and 186 is because Camden PFI contract whihc is expected to terminate - releasing budget. </v>
          </cell>
          <cell r="AI14" t="str">
            <v>oi</v>
          </cell>
          <cell r="AK14" t="str">
            <v xml:space="preserve">Yes - headroom not required for PFI, need to check whether HMT consider this ringfenced. </v>
          </cell>
          <cell r="AL14">
            <v>6800</v>
          </cell>
          <cell r="AM14">
            <v>0</v>
          </cell>
          <cell r="AO14"/>
          <cell r="AP14">
            <v>186929</v>
          </cell>
        </row>
        <row r="15">
          <cell r="D15" t="str">
            <v>X085A308</v>
          </cell>
          <cell r="E15" t="str">
            <v>X085A308-VALUATION OFFICE AGENCY RIGHT TO BUY CHARGES DEL PR</v>
          </cell>
          <cell r="F15" t="str">
            <v>GROSS</v>
          </cell>
          <cell r="G15" t="str">
            <v>X085A308 GROSS</v>
          </cell>
          <cell r="H15" t="str">
            <v>VALUATION OFFICE AGENCY RIGHT TO BUY CHARGES</v>
          </cell>
          <cell r="I15">
            <v>2000</v>
          </cell>
          <cell r="J15" t="e">
            <v>#REF!</v>
          </cell>
          <cell r="K15">
            <v>2000</v>
          </cell>
          <cell r="L15">
            <v>0</v>
          </cell>
          <cell r="M15">
            <v>2000</v>
          </cell>
          <cell r="N15">
            <v>0</v>
          </cell>
          <cell r="O15">
            <v>2000</v>
          </cell>
          <cell r="P15">
            <v>2500</v>
          </cell>
          <cell r="Q15">
            <v>2000</v>
          </cell>
          <cell r="R15">
            <v>2000</v>
          </cell>
          <cell r="S15"/>
          <cell r="T15"/>
          <cell r="U15"/>
          <cell r="V15">
            <v>1500</v>
          </cell>
          <cell r="W15">
            <v>2000</v>
          </cell>
          <cell r="X15">
            <v>0</v>
          </cell>
          <cell r="Y15" t="str">
            <v>n</v>
          </cell>
          <cell r="Z15" t="str">
            <v>n</v>
          </cell>
          <cell r="AA15"/>
          <cell r="AB15" t="str">
            <v>demand led programme.  statutory requirement</v>
          </cell>
          <cell r="AO15"/>
          <cell r="AP15">
            <v>2000</v>
          </cell>
        </row>
        <row r="16">
          <cell r="D16" t="str">
            <v>X085A392</v>
          </cell>
          <cell r="E16" t="str">
            <v>X085A392-LONDON SETTLEMENT DEL PROG VOTED</v>
          </cell>
          <cell r="F16" t="str">
            <v>GROSS</v>
          </cell>
          <cell r="G16" t="str">
            <v>X085A392 GROSS</v>
          </cell>
          <cell r="H16" t="str">
            <v>LONDON SETTLEMENT  (Danny - please note the budget should be £440,120 not £433,000)</v>
          </cell>
          <cell r="I16">
            <v>-233</v>
          </cell>
          <cell r="J16" t="e">
            <v>#REF!</v>
          </cell>
          <cell r="K16">
            <v>433</v>
          </cell>
          <cell r="L16">
            <v>440</v>
          </cell>
          <cell r="M16"/>
          <cell r="N16">
            <v>0</v>
          </cell>
          <cell r="O16">
            <v>440.12</v>
          </cell>
          <cell r="P16">
            <v>440.12</v>
          </cell>
          <cell r="Q16">
            <v>440.12</v>
          </cell>
          <cell r="R16">
            <v>440.12</v>
          </cell>
          <cell r="S16"/>
          <cell r="T16"/>
          <cell r="U16"/>
          <cell r="V16">
            <v>440.12</v>
          </cell>
          <cell r="W16">
            <v>-7</v>
          </cell>
          <cell r="X16">
            <v>-7</v>
          </cell>
          <cell r="Y16" t="str">
            <v>n</v>
          </cell>
          <cell r="Z16" t="str">
            <v>n</v>
          </cell>
          <cell r="AA16" t="str">
            <v>p</v>
          </cell>
          <cell r="AB16" t="str">
            <v>GLA salaries for running ERDF programme in London.  Committed to end of 2020</v>
          </cell>
          <cell r="AE16" t="str">
            <v>low</v>
          </cell>
          <cell r="AH16" t="str">
            <v>Outcry as the GLA will be required to the do the work and the understanding is that MHCLG will cover these costs</v>
          </cell>
          <cell r="AI16" t="str">
            <v>No</v>
          </cell>
          <cell r="AJ16" t="str">
            <v>GLA will expect to be paid in Q1 - no value in holding back</v>
          </cell>
          <cell r="AO16"/>
          <cell r="AP16">
            <v>440.12</v>
          </cell>
        </row>
        <row r="17">
          <cell r="D17" t="str">
            <v>X085A487</v>
          </cell>
          <cell r="E17" t="str">
            <v>X085A487-HCA Kickstart-Receipts DEL PROG VOTED</v>
          </cell>
          <cell r="F17" t="str">
            <v>GROSS</v>
          </cell>
          <cell r="G17" t="str">
            <v>X085A487 GROSS</v>
          </cell>
          <cell r="H17" t="str">
            <v xml:space="preserve">HCA Kickstart-Receipts </v>
          </cell>
          <cell r="I17">
            <v>0</v>
          </cell>
          <cell r="J17" t="e">
            <v>#REF!</v>
          </cell>
          <cell r="K17">
            <v>0</v>
          </cell>
          <cell r="L17">
            <v>0</v>
          </cell>
          <cell r="M17"/>
          <cell r="N17">
            <v>0</v>
          </cell>
          <cell r="O17">
            <v>0</v>
          </cell>
          <cell r="P17"/>
          <cell r="Q17"/>
          <cell r="R17"/>
          <cell r="S17"/>
          <cell r="T17"/>
          <cell r="U17"/>
          <cell r="V17"/>
          <cell r="W17">
            <v>0</v>
          </cell>
          <cell r="X17">
            <v>0</v>
          </cell>
          <cell r="Y17" t="str">
            <v>n</v>
          </cell>
          <cell r="Z17" t="str">
            <v>n</v>
          </cell>
          <cell r="AA17"/>
          <cell r="AB17"/>
          <cell r="AG17" t="str">
            <v>For the GLA to run the ERDF Management Authoirty for London</v>
          </cell>
          <cell r="AO17"/>
          <cell r="AP17">
            <v>0</v>
          </cell>
        </row>
        <row r="18">
          <cell r="D18" t="str">
            <v>X085A531</v>
          </cell>
          <cell r="E18" t="str">
            <v>X085A531-RIGHT TO BUY AGENTS DEL PROG VOTED</v>
          </cell>
          <cell r="F18" t="str">
            <v>GROSS</v>
          </cell>
          <cell r="G18" t="str">
            <v>X085A531 GROSS</v>
          </cell>
          <cell r="H18" t="str">
            <v xml:space="preserve">RIGHT TO BUY AGENTS </v>
          </cell>
          <cell r="I18">
            <v>600</v>
          </cell>
          <cell r="J18" t="e">
            <v>#REF!</v>
          </cell>
          <cell r="K18">
            <v>600</v>
          </cell>
          <cell r="L18">
            <v>372</v>
          </cell>
          <cell r="M18"/>
          <cell r="N18">
            <v>0</v>
          </cell>
          <cell r="O18">
            <v>372</v>
          </cell>
          <cell r="P18">
            <v>600</v>
          </cell>
          <cell r="Q18">
            <v>600</v>
          </cell>
          <cell r="R18">
            <v>600</v>
          </cell>
          <cell r="S18"/>
          <cell r="T18"/>
          <cell r="U18"/>
          <cell r="V18">
            <v>600</v>
          </cell>
          <cell r="W18">
            <v>228</v>
          </cell>
          <cell r="X18">
            <v>228</v>
          </cell>
          <cell r="Y18" t="str">
            <v>?</v>
          </cell>
          <cell r="Z18" t="str">
            <v>n</v>
          </cell>
          <cell r="AA18"/>
          <cell r="AB18" t="str">
            <v>Contract in place for 19/20</v>
          </cell>
          <cell r="AO18">
            <v>-228</v>
          </cell>
          <cell r="AP18">
            <v>372</v>
          </cell>
        </row>
        <row r="19">
          <cell r="D19" t="str">
            <v>X085A600</v>
          </cell>
          <cell r="E19" t="str">
            <v>X085A600-MANCHESTER HOUSING INVESTMENT FUND DEL PROG VTD</v>
          </cell>
          <cell r="F19" t="str">
            <v>GROSS</v>
          </cell>
          <cell r="G19" t="str">
            <v>X085A600 GROSS</v>
          </cell>
          <cell r="H19" t="str">
            <v>MANCHESTER HOUSING INVESTMENT FUND</v>
          </cell>
          <cell r="I19">
            <v>-642</v>
          </cell>
          <cell r="J19" t="e">
            <v>#REF!</v>
          </cell>
          <cell r="K19">
            <v>0</v>
          </cell>
          <cell r="L19">
            <v>0</v>
          </cell>
          <cell r="M19"/>
          <cell r="N19">
            <v>0</v>
          </cell>
          <cell r="O19">
            <v>0</v>
          </cell>
          <cell r="P19"/>
          <cell r="Q19"/>
          <cell r="R19"/>
          <cell r="S19"/>
          <cell r="T19"/>
          <cell r="U19"/>
          <cell r="V19"/>
          <cell r="W19">
            <v>0</v>
          </cell>
          <cell r="X19">
            <v>0</v>
          </cell>
          <cell r="Y19" t="str">
            <v>n</v>
          </cell>
          <cell r="Z19" t="str">
            <v>n</v>
          </cell>
          <cell r="AA19"/>
          <cell r="AB19"/>
          <cell r="AO19"/>
          <cell r="AP19">
            <v>0</v>
          </cell>
        </row>
        <row r="20">
          <cell r="D20"/>
          <cell r="E20"/>
          <cell r="F20" t="str">
            <v>GROSS</v>
          </cell>
          <cell r="G20" t="str">
            <v xml:space="preserve"> GROSS</v>
          </cell>
          <cell r="H20" t="str">
            <v>BUILDING AFFORDABLE HOMES</v>
          </cell>
          <cell r="I20">
            <v>1146385</v>
          </cell>
          <cell r="J20" t="e">
            <v>#REF!</v>
          </cell>
          <cell r="K20">
            <v>1097193</v>
          </cell>
          <cell r="L20">
            <v>1089801</v>
          </cell>
          <cell r="M20">
            <v>2000</v>
          </cell>
          <cell r="N20">
            <v>0</v>
          </cell>
          <cell r="O20">
            <v>1091801</v>
          </cell>
          <cell r="P20">
            <v>1097700.1200000001</v>
          </cell>
          <cell r="Q20"/>
          <cell r="R20">
            <v>1092029.1200000001</v>
          </cell>
          <cell r="S20"/>
          <cell r="T20"/>
          <cell r="U20"/>
          <cell r="V20">
            <v>1091529.1200000001</v>
          </cell>
          <cell r="W20">
            <v>7392</v>
          </cell>
          <cell r="X20">
            <v>5392</v>
          </cell>
          <cell r="Y20"/>
          <cell r="Z20"/>
          <cell r="AA20"/>
          <cell r="AB20"/>
          <cell r="AO20"/>
          <cell r="AP20"/>
        </row>
        <row r="21">
          <cell r="D21" t="str">
            <v>X085A465</v>
          </cell>
          <cell r="E21" t="str">
            <v>X085A465</v>
          </cell>
          <cell r="F21" t="str">
            <v>GROSS</v>
          </cell>
          <cell r="G21" t="str">
            <v>X085A465 GROSS</v>
          </cell>
          <cell r="H21" t="str">
            <v xml:space="preserve">HCA HOUSING SUPPLY:HELP TO BUY </v>
          </cell>
          <cell r="I21">
            <v>0</v>
          </cell>
          <cell r="J21" t="e">
            <v>#REF!</v>
          </cell>
          <cell r="K21">
            <v>3500</v>
          </cell>
          <cell r="L21">
            <v>4350</v>
          </cell>
          <cell r="M21"/>
          <cell r="N21">
            <v>0</v>
          </cell>
          <cell r="O21">
            <v>4350</v>
          </cell>
          <cell r="P21">
            <v>6000</v>
          </cell>
          <cell r="Q21">
            <v>6000</v>
          </cell>
          <cell r="R21">
            <v>6000</v>
          </cell>
          <cell r="S21"/>
          <cell r="T21"/>
          <cell r="U21"/>
          <cell r="V21">
            <v>0</v>
          </cell>
          <cell r="W21">
            <v>-850</v>
          </cell>
          <cell r="X21">
            <v>-850</v>
          </cell>
          <cell r="Y21" t="str">
            <v>y</v>
          </cell>
          <cell r="Z21" t="str">
            <v>n</v>
          </cell>
          <cell r="AA21"/>
          <cell r="AB21"/>
          <cell r="AE21" t="str">
            <v>mid-high</v>
          </cell>
          <cell r="AG21" t="str">
            <v>This is funding for the administration of the HtB scheme through Target. We have a contract for this expenditure and is unavoidable. Current forecast is £3.5m (29 Jan)</v>
          </cell>
          <cell r="AH21" t="str">
            <v>We won't meet contractual agreemtn and Target will likely take legal action</v>
          </cell>
          <cell r="AO21">
            <v>-1650</v>
          </cell>
          <cell r="AP21">
            <v>4350</v>
          </cell>
        </row>
        <row r="22">
          <cell r="D22"/>
          <cell r="E22"/>
          <cell r="F22" t="str">
            <v>GROSS</v>
          </cell>
          <cell r="G22" t="str">
            <v xml:space="preserve"> GROSS</v>
          </cell>
          <cell r="H22" t="str">
            <v>HELP TO BUY</v>
          </cell>
          <cell r="I22">
            <v>0</v>
          </cell>
          <cell r="J22" t="e">
            <v>#REF!</v>
          </cell>
          <cell r="K22">
            <v>3500</v>
          </cell>
          <cell r="L22">
            <v>4350</v>
          </cell>
          <cell r="M22">
            <v>0</v>
          </cell>
          <cell r="N22">
            <v>0</v>
          </cell>
          <cell r="O22">
            <v>4350</v>
          </cell>
          <cell r="P22">
            <v>6000</v>
          </cell>
          <cell r="Q22"/>
          <cell r="R22">
            <v>6000</v>
          </cell>
          <cell r="S22"/>
          <cell r="T22"/>
          <cell r="U22"/>
          <cell r="V22">
            <v>0</v>
          </cell>
          <cell r="W22">
            <v>-850</v>
          </cell>
          <cell r="X22">
            <v>-850</v>
          </cell>
          <cell r="Y22"/>
          <cell r="Z22"/>
          <cell r="AA22"/>
          <cell r="AB22"/>
          <cell r="AC22" t="str">
            <v>h</v>
          </cell>
          <cell r="AO22"/>
          <cell r="AP22"/>
        </row>
        <row r="23">
          <cell r="D23" t="str">
            <v>X085A556</v>
          </cell>
          <cell r="E23" t="str">
            <v>X085A556- EBBSFLEET DEVELOPMENT CORP:DEL PROG VOTED</v>
          </cell>
          <cell r="F23" t="str">
            <v>GROSS</v>
          </cell>
          <cell r="G23" t="str">
            <v>X085A556 GROSS</v>
          </cell>
          <cell r="H23" t="str">
            <v xml:space="preserve"> EBBSFLEET DEVELOPMENT CORP:</v>
          </cell>
          <cell r="I23">
            <v>2000</v>
          </cell>
          <cell r="J23" t="e">
            <v>#REF!</v>
          </cell>
          <cell r="K23">
            <v>0</v>
          </cell>
          <cell r="L23">
            <v>2000</v>
          </cell>
          <cell r="M23"/>
          <cell r="N23"/>
          <cell r="O23">
            <v>2000</v>
          </cell>
          <cell r="P23">
            <v>2200</v>
          </cell>
          <cell r="Q23">
            <v>1900</v>
          </cell>
          <cell r="R23">
            <v>1600</v>
          </cell>
          <cell r="S23"/>
          <cell r="T23"/>
          <cell r="U23"/>
          <cell r="V23">
            <v>1500</v>
          </cell>
          <cell r="W23">
            <v>-2000</v>
          </cell>
          <cell r="X23">
            <v>-2000</v>
          </cell>
          <cell r="Y23" t="str">
            <v>y</v>
          </cell>
          <cell r="Z23" t="str">
            <v>n</v>
          </cell>
          <cell r="AA23"/>
          <cell r="AB23" t="str">
            <v>No baseline funding for Ebbsfleet</v>
          </cell>
          <cell r="AE23" t="str">
            <v>mid</v>
          </cell>
          <cell r="AF23" t="str">
            <v>Due Dilligence on land acuisitions. Staffing costs.</v>
          </cell>
          <cell r="AG23" t="str">
            <v>This is funding to support Ebbsfleet's capital investment programme. £0.5m funds professional fees (planning, feasibility. Commitments are based on assumptions regarding staff costs.)</v>
          </cell>
          <cell r="AH23" t="str">
            <v xml:space="preserve">Limits our ability to deploy capital and assure ourselves. </v>
          </cell>
          <cell r="AI23" t="str">
            <v>This is the amount put forward by Ebbsfleet, we could provide les but this will limit their ability to carry out dilligence. Much of the cost relates to staff so it would require cuts to the woprkforce to reduce costs.</v>
          </cell>
          <cell r="AJ23" t="str">
            <v xml:space="preserve">Need to set budgets for 19-20 to allow work planning to happen in the ALB. </v>
          </cell>
          <cell r="AO23">
            <v>100</v>
          </cell>
          <cell r="AP23">
            <v>2000</v>
          </cell>
        </row>
        <row r="24">
          <cell r="D24" t="str">
            <v>X085A729</v>
          </cell>
          <cell r="E24" t="str">
            <v>X085A729-INFRASTRCTURE TO SUPPORT HOUSING DEL PROG</v>
          </cell>
          <cell r="F24" t="str">
            <v>GROSS</v>
          </cell>
          <cell r="G24" t="str">
            <v>X085A729 GROSS</v>
          </cell>
          <cell r="H24" t="str">
            <v>INFRASTRUCTURE TO SUPPORT HOUSING</v>
          </cell>
          <cell r="I24">
            <v>4000</v>
          </cell>
          <cell r="J24" t="e">
            <v>#REF!</v>
          </cell>
          <cell r="K24">
            <v>0</v>
          </cell>
          <cell r="L24">
            <v>0</v>
          </cell>
          <cell r="M24"/>
          <cell r="N24">
            <v>0</v>
          </cell>
          <cell r="O24">
            <v>0</v>
          </cell>
          <cell r="P24"/>
          <cell r="Q24"/>
          <cell r="R24"/>
          <cell r="S24"/>
          <cell r="T24"/>
          <cell r="U24"/>
          <cell r="V24"/>
          <cell r="W24">
            <v>0</v>
          </cell>
          <cell r="X24">
            <v>0</v>
          </cell>
          <cell r="Y24"/>
          <cell r="Z24" t="str">
            <v>n</v>
          </cell>
          <cell r="AA24"/>
          <cell r="AB24"/>
          <cell r="AO24"/>
          <cell r="AP24">
            <v>0</v>
          </cell>
        </row>
        <row r="25">
          <cell r="D25" t="str">
            <v>X085A743</v>
          </cell>
          <cell r="E25" t="str">
            <v>X085A743-HOUSING INFRASTRUCTURE FUND (NPIF) DEL PROG VOTED</v>
          </cell>
          <cell r="F25" t="str">
            <v>GROSS</v>
          </cell>
          <cell r="G25" t="str">
            <v>X085A743 GROSS</v>
          </cell>
          <cell r="H25" t="str">
            <v xml:space="preserve">HOUSING INFRASTRUCTURE FUND (NPIF) </v>
          </cell>
          <cell r="I25">
            <v>3000</v>
          </cell>
          <cell r="J25" t="e">
            <v>#REF!</v>
          </cell>
          <cell r="K25">
            <v>0</v>
          </cell>
          <cell r="L25">
            <v>0</v>
          </cell>
          <cell r="M25"/>
          <cell r="N25">
            <v>0</v>
          </cell>
          <cell r="O25">
            <v>0</v>
          </cell>
          <cell r="P25"/>
          <cell r="Q25"/>
          <cell r="R25"/>
          <cell r="S25"/>
          <cell r="T25"/>
          <cell r="U25"/>
          <cell r="V25"/>
          <cell r="W25">
            <v>0</v>
          </cell>
          <cell r="X25">
            <v>0</v>
          </cell>
          <cell r="Y25"/>
          <cell r="Z25" t="str">
            <v>n</v>
          </cell>
          <cell r="AA25"/>
          <cell r="AB25"/>
          <cell r="AO25"/>
          <cell r="AP25">
            <v>0</v>
          </cell>
        </row>
        <row r="26">
          <cell r="D26" t="str">
            <v>X085A762</v>
          </cell>
          <cell r="E26" t="str">
            <v>X085A762-HCA - HOUSING INFRASTRUCTURE FUND: DEL PROG VOTED</v>
          </cell>
          <cell r="F26" t="str">
            <v>GROSS</v>
          </cell>
          <cell r="G26" t="str">
            <v>X085A762 GROSS</v>
          </cell>
          <cell r="H26" t="str">
            <v xml:space="preserve">HCA - HOUSING INFRASTRUCTURE FUND: </v>
          </cell>
          <cell r="I26">
            <v>0</v>
          </cell>
          <cell r="J26" t="e">
            <v>#REF!</v>
          </cell>
          <cell r="K26">
            <v>10500</v>
          </cell>
          <cell r="L26">
            <v>0</v>
          </cell>
          <cell r="M26">
            <v>10500</v>
          </cell>
          <cell r="N26">
            <v>14000</v>
          </cell>
          <cell r="O26">
            <v>24500</v>
          </cell>
          <cell r="P26">
            <v>24500</v>
          </cell>
          <cell r="Q26">
            <v>14500</v>
          </cell>
          <cell r="R26">
            <v>8000</v>
          </cell>
          <cell r="S26"/>
          <cell r="T26"/>
          <cell r="U26"/>
          <cell r="V26">
            <v>4000</v>
          </cell>
          <cell r="W26">
            <v>10500</v>
          </cell>
          <cell r="X26">
            <v>-14000</v>
          </cell>
          <cell r="Y26" t="str">
            <v>y</v>
          </cell>
          <cell r="Z26" t="str">
            <v>topslice</v>
          </cell>
          <cell r="AA26"/>
          <cell r="AB26" t="str">
            <v>The re-profile ask would have increased this budget to £25m. £14m ideally would have gone to 20/21</v>
          </cell>
          <cell r="AE26" t="str">
            <v>Low-Mid</v>
          </cell>
          <cell r="AG26" t="str">
            <v>HIF RDEL is used by Homes England for the co-development of FF bids, primarily to provide consultancy support for LAs and consultancy support to assess the bids. On MVF, it is used to complete contracting with projects.</v>
          </cell>
          <cell r="AH26" t="str">
            <v xml:space="preserve">Limits our ability to deploy capital and assure ourselves. </v>
          </cell>
          <cell r="AI26" t="str">
            <v xml:space="preserve">Reduced spending will likely lead to delays in both decision making and delivery.  On FF we may be unable to make decisions on bids, resulting in us saying no to more places and having a reduced capital spend. On MVF, reduced spend will slow down or stop the contracting process and delay delivery of the programme.  </v>
          </cell>
          <cell r="AJ26" t="str">
            <v>Funding will be utilised from the start of the FY. On FF investment decisions will be taken from June 2019, which will commit further funding to projects to ensure that they do not go off course to hit the capital profile. On MVF, contracting has started and is due to be completed by the end of June 2019.</v>
          </cell>
          <cell r="AO26"/>
          <cell r="AP26">
            <v>14500</v>
          </cell>
        </row>
        <row r="27">
          <cell r="D27" t="str">
            <v>X085A787</v>
          </cell>
          <cell r="E27" t="str">
            <v>X085A787-HOUSING DEALS DEL PROG VOTED</v>
          </cell>
          <cell r="F27" t="str">
            <v>GROSS</v>
          </cell>
          <cell r="G27" t="str">
            <v>X085A787 GROSS</v>
          </cell>
          <cell r="H27" t="str">
            <v xml:space="preserve">HOUSING DEALS </v>
          </cell>
          <cell r="I27">
            <v>0</v>
          </cell>
          <cell r="J27" t="e">
            <v>#REF!</v>
          </cell>
          <cell r="K27">
            <v>0</v>
          </cell>
          <cell r="L27">
            <v>0</v>
          </cell>
          <cell r="M27"/>
          <cell r="N27">
            <v>10000</v>
          </cell>
          <cell r="O27">
            <v>10000</v>
          </cell>
          <cell r="P27">
            <v>10000</v>
          </cell>
          <cell r="Q27">
            <v>4000</v>
          </cell>
          <cell r="R27">
            <v>4000</v>
          </cell>
          <cell r="S27"/>
          <cell r="T27"/>
          <cell r="U27"/>
          <cell r="V27">
            <v>0</v>
          </cell>
          <cell r="W27">
            <v>0</v>
          </cell>
          <cell r="X27">
            <v>-10000</v>
          </cell>
          <cell r="Y27" t="str">
            <v>y</v>
          </cell>
          <cell r="Z27" t="str">
            <v>n</v>
          </cell>
          <cell r="AA27"/>
          <cell r="AB27" t="str">
            <v>Net pressure of £6m. £4.2m working budget to be provided rom HMT - as detailed in the AB18 letter. Deal already done with Camkox.</v>
          </cell>
          <cell r="AE27" t="str">
            <v>Mid</v>
          </cell>
          <cell r="AG27" t="str">
            <v>Delivery capacity funding for deals. £3.5-6.5M pressure, over and above the £4.2m for next year provided in AB 18. Includes a public committment to Oxfordshire on their deal of £4m of RDEL in 19/20. £0.5m for Oxfordshire, £1.05m for West of England and £2m for WM. Plus nominally £3m for GM.</v>
          </cell>
          <cell r="AH27" t="str">
            <v>Severe delivery impacts on the WoE and Oxfordshire Housing deal. WM deal is a devolution deal commitment - likely to be susceptable to legal challenge.   Not doing so will impact on the capital delivery and would mean that we are seen to penalise LA who do not hit delivery milestones though we have withheld the required funding to do so. Additionally, this expenditure includes project management support - LAs will likely have contracts in place based on our commitments.</v>
          </cell>
          <cell r="AI27" t="str">
            <v>Expenditure is based on the progress of deals. We may spend less on WM depending on their ability to commit to milestones.  Mostly based on existing deals and public committments - susceptible to challenge if we do not hold up our end of the deals.</v>
          </cell>
          <cell r="AJ27" t="str">
            <v>Decision timings will vary depending on the timing of responses from the areas. Subnject to discussions.</v>
          </cell>
          <cell r="AO27"/>
          <cell r="AP27">
            <v>4000</v>
          </cell>
        </row>
        <row r="28">
          <cell r="D28" t="str">
            <v>X085A797</v>
          </cell>
          <cell r="E28" t="str">
            <v>X085A797-HOUSING DEALS - CAMKOX DEL PROG VOTED</v>
          </cell>
          <cell r="F28" t="str">
            <v>GROSS</v>
          </cell>
          <cell r="G28" t="str">
            <v>X085A797 GROSS</v>
          </cell>
          <cell r="H28" t="str">
            <v xml:space="preserve">HOUSING DEALS - CAMKOX </v>
          </cell>
          <cell r="I28">
            <v>0</v>
          </cell>
          <cell r="J28" t="e">
            <v>#REF!</v>
          </cell>
          <cell r="K28">
            <v>0</v>
          </cell>
          <cell r="L28">
            <v>0</v>
          </cell>
          <cell r="M28"/>
          <cell r="N28">
            <v>1000</v>
          </cell>
          <cell r="O28">
            <v>1000</v>
          </cell>
          <cell r="P28">
            <v>1000</v>
          </cell>
          <cell r="Q28">
            <v>500</v>
          </cell>
          <cell r="R28">
            <v>500</v>
          </cell>
          <cell r="S28"/>
          <cell r="T28"/>
          <cell r="U28"/>
          <cell r="V28">
            <v>0</v>
          </cell>
          <cell r="W28">
            <v>0</v>
          </cell>
          <cell r="X28">
            <v>-1000</v>
          </cell>
          <cell r="Y28" t="str">
            <v>y</v>
          </cell>
          <cell r="Z28" t="str">
            <v>n</v>
          </cell>
          <cell r="AA28"/>
          <cell r="AB28"/>
          <cell r="AE28" t="str">
            <v xml:space="preserve">N/A </v>
          </cell>
          <cell r="AG28" t="str">
            <v>AB 2018 letter asked MHCLG to find up to £2m from within existing budgets to appoint an independent business chair for OxCam Arc  and cover secreteriat and any local governance - up to £1m in 19/20 and up to £1m in 20/32 </v>
          </cell>
          <cell r="AH28" t="str">
            <v>HMT preference that this happens. Possible chance of pushing back on HMT, however it is small scale.</v>
          </cell>
          <cell r="AI28" t="str">
            <v>The team are looking into expected costs. The AB 2018 letter says 'up to £1m'. A lot will depend on the independent chair and how they choose to operate.</v>
          </cell>
          <cell r="AJ28" t="str">
            <v>Uncertain. Will require a proactive decision to appoint someone and fund it it rather than a decision not to, therefore the timetable is not clearly defined.</v>
          </cell>
          <cell r="AO28"/>
          <cell r="AP28">
            <v>500</v>
          </cell>
        </row>
        <row r="29">
          <cell r="D29"/>
          <cell r="E29"/>
          <cell r="F29" t="str">
            <v>GROSS</v>
          </cell>
          <cell r="G29" t="str">
            <v xml:space="preserve"> GROSS</v>
          </cell>
          <cell r="H29" t="str">
            <v>INFRASTRUCTURE FOR HOUSING</v>
          </cell>
          <cell r="I29">
            <v>9000</v>
          </cell>
          <cell r="J29" t="e">
            <v>#REF!</v>
          </cell>
          <cell r="K29">
            <v>10500</v>
          </cell>
          <cell r="L29">
            <v>2000</v>
          </cell>
          <cell r="M29">
            <v>10500</v>
          </cell>
          <cell r="N29">
            <v>25000</v>
          </cell>
          <cell r="O29">
            <v>37500</v>
          </cell>
          <cell r="P29">
            <v>37700</v>
          </cell>
          <cell r="Q29"/>
          <cell r="R29">
            <v>14100</v>
          </cell>
          <cell r="S29"/>
          <cell r="T29"/>
          <cell r="U29"/>
          <cell r="V29">
            <v>5500</v>
          </cell>
          <cell r="W29">
            <v>8500</v>
          </cell>
          <cell r="X29">
            <v>-27000</v>
          </cell>
          <cell r="Y29"/>
          <cell r="Z29"/>
          <cell r="AA29"/>
          <cell r="AB29"/>
          <cell r="AO29"/>
          <cell r="AP29"/>
        </row>
        <row r="30">
          <cell r="D30" t="str">
            <v>X085A097</v>
          </cell>
          <cell r="E30" t="str">
            <v>X085A097-VALUATION TRIBUNALS DEL PROG VOTED</v>
          </cell>
          <cell r="F30" t="str">
            <v>GROSS</v>
          </cell>
          <cell r="G30" t="str">
            <v>X085A097 GROSS</v>
          </cell>
          <cell r="H30" t="str">
            <v xml:space="preserve">VALUATION TRIBUNALS </v>
          </cell>
          <cell r="I30">
            <v>0</v>
          </cell>
          <cell r="J30" t="e">
            <v>#REF!</v>
          </cell>
          <cell r="K30">
            <v>0</v>
          </cell>
          <cell r="L30">
            <v>0</v>
          </cell>
          <cell r="M30"/>
          <cell r="N30">
            <v>0</v>
          </cell>
          <cell r="O30">
            <v>0</v>
          </cell>
          <cell r="P30"/>
          <cell r="Q30"/>
          <cell r="R30"/>
          <cell r="S30"/>
          <cell r="T30"/>
          <cell r="U30"/>
          <cell r="V30"/>
          <cell r="W30">
            <v>0</v>
          </cell>
          <cell r="X30">
            <v>0</v>
          </cell>
          <cell r="Y30" t="str">
            <v>n</v>
          </cell>
          <cell r="Z30" t="str">
            <v>n</v>
          </cell>
          <cell r="AA30"/>
          <cell r="AB30"/>
          <cell r="AE30"/>
          <cell r="AF30"/>
          <cell r="AG30"/>
          <cell r="AH30"/>
          <cell r="AI30"/>
          <cell r="AJ30"/>
          <cell r="AK30"/>
          <cell r="AO30"/>
          <cell r="AP30">
            <v>0</v>
          </cell>
        </row>
        <row r="31">
          <cell r="D31" t="str">
            <v>X085A234</v>
          </cell>
          <cell r="E31" t="str">
            <v>X085A234-HOMES &amp; COMMUNITIES AGENCY DEL PROG VOTED (NON NDPB</v>
          </cell>
          <cell r="F31" t="str">
            <v>GROSS</v>
          </cell>
          <cell r="G31" t="str">
            <v>X085A234 GROSS</v>
          </cell>
          <cell r="H31" t="str">
            <v>HOMES &amp; COMMUNITIES AGENCY DEL PROG V</v>
          </cell>
          <cell r="I31">
            <v>0</v>
          </cell>
          <cell r="J31" t="e">
            <v>#REF!</v>
          </cell>
          <cell r="K31">
            <v>0</v>
          </cell>
          <cell r="L31">
            <v>0</v>
          </cell>
          <cell r="M31"/>
          <cell r="N31">
            <v>0</v>
          </cell>
          <cell r="O31">
            <v>0</v>
          </cell>
          <cell r="P31"/>
          <cell r="Q31"/>
          <cell r="R31"/>
          <cell r="S31"/>
          <cell r="T31"/>
          <cell r="U31"/>
          <cell r="V31"/>
          <cell r="W31">
            <v>0</v>
          </cell>
          <cell r="X31">
            <v>0</v>
          </cell>
          <cell r="Y31" t="str">
            <v>n</v>
          </cell>
          <cell r="Z31" t="str">
            <v>n</v>
          </cell>
          <cell r="AA31"/>
          <cell r="AB31"/>
          <cell r="AE31"/>
          <cell r="AF31"/>
          <cell r="AG31"/>
          <cell r="AH31"/>
          <cell r="AI31"/>
          <cell r="AJ31"/>
          <cell r="AK31"/>
          <cell r="AO31"/>
          <cell r="AP31">
            <v>0</v>
          </cell>
        </row>
        <row r="32">
          <cell r="D32" t="str">
            <v>X085A376</v>
          </cell>
          <cell r="E32" t="str">
            <v>X085A376-HCA HOUSING SUPPLY: LEGACY (GBB, LIF, CB) DEL PROG</v>
          </cell>
          <cell r="F32" t="str">
            <v>GROSS</v>
          </cell>
          <cell r="G32" t="str">
            <v>X085A376 GROSS</v>
          </cell>
          <cell r="H32" t="str">
            <v>HCA HOUSING SUPPLY: LEGACY (GBB, LIF, CB)</v>
          </cell>
          <cell r="I32">
            <v>150</v>
          </cell>
          <cell r="J32" t="e">
            <v>#REF!</v>
          </cell>
          <cell r="K32">
            <v>150</v>
          </cell>
          <cell r="L32">
            <v>0</v>
          </cell>
          <cell r="M32">
            <v>150</v>
          </cell>
          <cell r="N32"/>
          <cell r="O32">
            <v>150</v>
          </cell>
          <cell r="P32">
            <v>150</v>
          </cell>
          <cell r="Q32">
            <v>120</v>
          </cell>
          <cell r="R32">
            <v>120</v>
          </cell>
          <cell r="S32"/>
          <cell r="T32"/>
          <cell r="U32"/>
          <cell r="V32">
            <v>100</v>
          </cell>
          <cell r="W32">
            <v>150</v>
          </cell>
          <cell r="X32">
            <v>0</v>
          </cell>
          <cell r="Y32" t="str">
            <v>n</v>
          </cell>
          <cell r="Z32" t="str">
            <v>n</v>
          </cell>
          <cell r="AA32"/>
          <cell r="AB32"/>
          <cell r="AE32"/>
          <cell r="AF32"/>
          <cell r="AG32" t="str">
            <v>Disposal fees, legal fees,site valuation fees and monitoring fees for legacy schemes that are now closed.</v>
          </cell>
          <cell r="AH32" t="str">
            <v xml:space="preserve">The programme is closed, these fees are required for loans already contracted. </v>
          </cell>
          <cell r="AI32" t="str">
            <v xml:space="preserve">No - the programme is closed, these fees are required for loans already contracted. </v>
          </cell>
          <cell r="AJ32" t="str">
            <v xml:space="preserve">No decision required. The programme is closed and loans contracted.  </v>
          </cell>
          <cell r="AK32"/>
          <cell r="AO32">
            <v>30</v>
          </cell>
          <cell r="AP32">
            <v>150</v>
          </cell>
        </row>
        <row r="33">
          <cell r="D33" t="str">
            <v>X085A460</v>
          </cell>
          <cell r="E33" t="str">
            <v>X085A460-HCA HOUSING SUPPLY:BUILD TO RENT DPVt</v>
          </cell>
          <cell r="F33" t="str">
            <v>GROSS</v>
          </cell>
          <cell r="G33" t="str">
            <v>X085A460 GROSS</v>
          </cell>
          <cell r="H33" t="str">
            <v>HCA HOUSING SUPPLY:BUILD TO RENT</v>
          </cell>
          <cell r="I33">
            <v>250</v>
          </cell>
          <cell r="J33" t="e">
            <v>#REF!</v>
          </cell>
          <cell r="K33">
            <v>250</v>
          </cell>
          <cell r="L33"/>
          <cell r="M33">
            <v>250</v>
          </cell>
          <cell r="N33">
            <v>0</v>
          </cell>
          <cell r="O33">
            <v>250</v>
          </cell>
          <cell r="P33">
            <v>250</v>
          </cell>
          <cell r="Q33">
            <v>250</v>
          </cell>
          <cell r="R33">
            <v>250</v>
          </cell>
          <cell r="S33"/>
          <cell r="T33"/>
          <cell r="U33"/>
          <cell r="V33">
            <v>150</v>
          </cell>
          <cell r="W33">
            <v>250</v>
          </cell>
          <cell r="X33">
            <v>0</v>
          </cell>
          <cell r="Y33" t="str">
            <v>n</v>
          </cell>
          <cell r="Z33" t="str">
            <v>n</v>
          </cell>
          <cell r="AA33"/>
          <cell r="AB33"/>
          <cell r="AE33"/>
          <cell r="AF33"/>
          <cell r="AG33" t="str">
            <v>A combination of legal, site valuation and monitoring fees for the build to rent scheme that is closed.</v>
          </cell>
          <cell r="AH33" t="str">
            <v>The programme is already closed and the loans have all be contracted, therefore we would be open to legal challenge if we decided not to pay.</v>
          </cell>
          <cell r="AI33" t="str">
            <v>No - the programme is already closed and the loans have all be contracted, therefore we would be open to legal challenge if we decided not to pay.</v>
          </cell>
          <cell r="AJ33" t="str">
            <v xml:space="preserve">No decision required. The programme is closed and loans contracted.  </v>
          </cell>
          <cell r="AK33"/>
          <cell r="AO33"/>
          <cell r="AP33">
            <v>250</v>
          </cell>
        </row>
        <row r="34">
          <cell r="D34" t="str">
            <v>X085A514</v>
          </cell>
          <cell r="E34" t="str">
            <v>X085A514-VALUATION TRIBUNAL SERVICE DEL PROG VOTED</v>
          </cell>
          <cell r="F34" t="str">
            <v>GROSS</v>
          </cell>
          <cell r="G34" t="str">
            <v>X085A514 GROSS</v>
          </cell>
          <cell r="H34" t="str">
            <v xml:space="preserve">VALUATION TRIBUNAL SERVICE </v>
          </cell>
          <cell r="I34">
            <v>0</v>
          </cell>
          <cell r="J34" t="e">
            <v>#REF!</v>
          </cell>
          <cell r="K34">
            <v>0</v>
          </cell>
          <cell r="L34">
            <v>0</v>
          </cell>
          <cell r="M34"/>
          <cell r="N34">
            <v>0</v>
          </cell>
          <cell r="O34">
            <v>0</v>
          </cell>
          <cell r="P34"/>
          <cell r="Q34"/>
          <cell r="R34"/>
          <cell r="S34"/>
          <cell r="T34"/>
          <cell r="U34"/>
          <cell r="V34"/>
          <cell r="W34">
            <v>0</v>
          </cell>
          <cell r="X34">
            <v>0</v>
          </cell>
          <cell r="Y34" t="str">
            <v>n</v>
          </cell>
          <cell r="Z34" t="str">
            <v>n</v>
          </cell>
          <cell r="AA34"/>
          <cell r="AB34"/>
          <cell r="AE34"/>
          <cell r="AF34"/>
          <cell r="AG34"/>
          <cell r="AH34"/>
          <cell r="AI34"/>
          <cell r="AJ34"/>
          <cell r="AK34"/>
          <cell r="AO34"/>
          <cell r="AP34">
            <v>0</v>
          </cell>
        </row>
        <row r="35">
          <cell r="D35" t="str">
            <v>X085A553</v>
          </cell>
          <cell r="E35" t="str">
            <v>X085A553-RIGHT TO BUILD DEL PROG VOTED</v>
          </cell>
          <cell r="F35" t="str">
            <v>GROSS</v>
          </cell>
          <cell r="G35" t="str">
            <v>X085A553 GROSS</v>
          </cell>
          <cell r="H35" t="str">
            <v>RIGHT TO BUILD </v>
          </cell>
          <cell r="I35">
            <v>10170</v>
          </cell>
          <cell r="J35" t="e">
            <v>#REF!</v>
          </cell>
          <cell r="K35">
            <v>5085</v>
          </cell>
          <cell r="L35">
            <v>5040</v>
          </cell>
          <cell r="M35"/>
          <cell r="N35">
            <v>0</v>
          </cell>
          <cell r="O35">
            <v>5040</v>
          </cell>
          <cell r="P35">
            <v>5040</v>
          </cell>
          <cell r="Q35">
            <v>5040</v>
          </cell>
          <cell r="R35">
            <v>5040</v>
          </cell>
          <cell r="S35"/>
          <cell r="T35"/>
          <cell r="U35"/>
          <cell r="V35">
            <v>5040</v>
          </cell>
          <cell r="W35">
            <v>45</v>
          </cell>
          <cell r="X35">
            <v>45</v>
          </cell>
          <cell r="Y35" t="str">
            <v>?</v>
          </cell>
          <cell r="Z35" t="str">
            <v>n</v>
          </cell>
          <cell r="AA35"/>
          <cell r="AB35" t="str">
            <v>New burdens payment</v>
          </cell>
          <cell r="AO35"/>
          <cell r="AP35">
            <v>5040</v>
          </cell>
        </row>
        <row r="36">
          <cell r="D36" t="str">
            <v>X085A565</v>
          </cell>
          <cell r="E36" t="str">
            <v>X085A565-HCA HOUSING SUPPLY: ESTATE REGENERATION DEL PROG VO</v>
          </cell>
          <cell r="F36" t="str">
            <v>GROSS</v>
          </cell>
          <cell r="G36" t="str">
            <v>X085A565 GROSS</v>
          </cell>
          <cell r="H36" t="str">
            <v>HCA HOUSING SUPPLY: ESTATE REGENERATION</v>
          </cell>
          <cell r="I36">
            <v>304</v>
          </cell>
          <cell r="J36" t="e">
            <v>#REF!</v>
          </cell>
          <cell r="K36">
            <v>370</v>
          </cell>
          <cell r="L36">
            <v>370</v>
          </cell>
          <cell r="M36"/>
          <cell r="N36">
            <v>0</v>
          </cell>
          <cell r="O36">
            <v>370</v>
          </cell>
          <cell r="P36">
            <v>370</v>
          </cell>
          <cell r="Q36">
            <v>370</v>
          </cell>
          <cell r="R36">
            <v>370</v>
          </cell>
          <cell r="S36"/>
          <cell r="T36"/>
          <cell r="U36"/>
          <cell r="V36">
            <v>250</v>
          </cell>
          <cell r="W36">
            <v>0</v>
          </cell>
          <cell r="X36">
            <v>0</v>
          </cell>
          <cell r="Y36" t="str">
            <v>n</v>
          </cell>
          <cell r="Z36" t="str">
            <v>n</v>
          </cell>
          <cell r="AA36"/>
          <cell r="AB36"/>
          <cell r="AG36" t="str">
            <v>This an RDEL budget for a corresponding CDEL FT programme where some small RDEL costs are planned for example for legal costs, due dilligence costs that are required in order to issue transactions.</v>
          </cell>
          <cell r="AH36" t="str">
            <v xml:space="preserve">If we wish to continue with the FT programme, there is no option for these RDEL costs and we must have a budget for them. </v>
          </cell>
          <cell r="AO36"/>
          <cell r="AP36">
            <v>370</v>
          </cell>
        </row>
        <row r="37">
          <cell r="D37" t="str">
            <v>X085A669</v>
          </cell>
          <cell r="E37" t="str">
            <v>X085A669-STARTER HOMES DEL PROG VOTED</v>
          </cell>
          <cell r="F37" t="str">
            <v>GROSS</v>
          </cell>
          <cell r="G37" t="str">
            <v>X085A669 GROSS</v>
          </cell>
          <cell r="H37" t="str">
            <v xml:space="preserve">STARTER HOMES </v>
          </cell>
          <cell r="I37">
            <v>600</v>
          </cell>
          <cell r="J37" t="e">
            <v>#REF!</v>
          </cell>
          <cell r="K37">
            <v>600</v>
          </cell>
          <cell r="L37">
            <v>0</v>
          </cell>
          <cell r="M37"/>
          <cell r="N37"/>
          <cell r="O37">
            <v>0</v>
          </cell>
          <cell r="P37"/>
          <cell r="Q37"/>
          <cell r="R37"/>
          <cell r="S37"/>
          <cell r="T37"/>
          <cell r="U37"/>
          <cell r="V37"/>
          <cell r="W37">
            <v>600</v>
          </cell>
          <cell r="X37">
            <v>600</v>
          </cell>
          <cell r="Y37" t="str">
            <v>n</v>
          </cell>
          <cell r="Z37" t="str">
            <v>n</v>
          </cell>
          <cell r="AA37"/>
          <cell r="AB37" t="str">
            <v>Not needed</v>
          </cell>
          <cell r="AO37"/>
          <cell r="AP37">
            <v>0</v>
          </cell>
        </row>
        <row r="38">
          <cell r="D38" t="str">
            <v>X085A670</v>
          </cell>
          <cell r="E38" t="str">
            <v>X085A670-ESTATE REGENERATION DEL PROG VOTED</v>
          </cell>
          <cell r="F38" t="str">
            <v>GROSS</v>
          </cell>
          <cell r="G38" t="str">
            <v>X085A670 GROSS</v>
          </cell>
          <cell r="H38" t="str">
            <v xml:space="preserve">ESTATE REGENERATION </v>
          </cell>
          <cell r="I38">
            <v>600</v>
          </cell>
          <cell r="J38" t="e">
            <v>#REF!</v>
          </cell>
          <cell r="K38">
            <v>350</v>
          </cell>
          <cell r="L38">
            <v>0</v>
          </cell>
          <cell r="M38">
            <v>0</v>
          </cell>
          <cell r="N38">
            <v>0</v>
          </cell>
          <cell r="O38">
            <v>0</v>
          </cell>
          <cell r="P38"/>
          <cell r="Q38"/>
          <cell r="R38"/>
          <cell r="S38"/>
          <cell r="T38"/>
          <cell r="U38"/>
          <cell r="V38"/>
          <cell r="W38">
            <v>350</v>
          </cell>
          <cell r="X38">
            <v>350</v>
          </cell>
          <cell r="Y38" t="str">
            <v>y</v>
          </cell>
          <cell r="Z38" t="str">
            <v>n</v>
          </cell>
          <cell r="AA38"/>
          <cell r="AB38"/>
          <cell r="AG38" t="str">
            <v>Legal fees.</v>
          </cell>
          <cell r="AO38"/>
          <cell r="AP38">
            <v>0</v>
          </cell>
        </row>
        <row r="39">
          <cell r="D39" t="str">
            <v>X085A671</v>
          </cell>
          <cell r="E39" t="str">
            <v>X085A671-HCA HOME BUILDING FUND: SHORT TERM INVESTMENT FUND</v>
          </cell>
          <cell r="F39" t="str">
            <v>GROSS</v>
          </cell>
          <cell r="G39" t="str">
            <v>X085A671 GROSS</v>
          </cell>
          <cell r="H39" t="str">
            <v>HCA HOME BUILDING FUND: SHORT TERM INVESTMENT</v>
          </cell>
          <cell r="I39">
            <v>3460</v>
          </cell>
          <cell r="J39" t="e">
            <v>#REF!</v>
          </cell>
          <cell r="K39">
            <v>3560</v>
          </cell>
          <cell r="L39">
            <v>0</v>
          </cell>
          <cell r="M39">
            <v>4795</v>
          </cell>
          <cell r="N39">
            <v>0</v>
          </cell>
          <cell r="O39">
            <v>4795</v>
          </cell>
          <cell r="P39">
            <v>4795</v>
          </cell>
          <cell r="Q39">
            <v>3560</v>
          </cell>
          <cell r="R39">
            <v>3560</v>
          </cell>
          <cell r="S39"/>
          <cell r="T39"/>
          <cell r="U39"/>
          <cell r="V39"/>
          <cell r="W39">
            <v>3560</v>
          </cell>
          <cell r="X39">
            <v>-1235</v>
          </cell>
          <cell r="Y39" t="str">
            <v>y</v>
          </cell>
          <cell r="Z39" t="str">
            <v>n</v>
          </cell>
          <cell r="AA39"/>
          <cell r="AB39" t="str">
            <v>This is write-offs reclassification less some surrenders on cap fees and interest based on slower than expected spend trajectory</v>
          </cell>
          <cell r="AG39" t="str">
            <v xml:space="preserve">A combination of legal fees, professional fees, site valuation fees and monitoring fees. There is a legitimate expectation from the developers that HE would contract with them in 19/20 and the RDEL costs are for professional fees associated with each individual deal. </v>
          </cell>
          <cell r="AH39" t="str">
            <v>We are at risk of being legally challenged if we choose to shut the programme entirely</v>
          </cell>
          <cell r="AI39" t="str">
            <v>RDEL expenditure is demand led based on CDEL expenditure.</v>
          </cell>
          <cell r="AO39"/>
          <cell r="AP39">
            <v>3560</v>
          </cell>
        </row>
        <row r="40">
          <cell r="D40" t="str">
            <v>X085A672</v>
          </cell>
          <cell r="E40" t="str">
            <v>X085A672-HCA HOME BUILDING FUND: LONG TERM INVESTMENT FUND D</v>
          </cell>
          <cell r="F40" t="str">
            <v>GROSS</v>
          </cell>
          <cell r="G40" t="str">
            <v>X085A672 GROSS</v>
          </cell>
          <cell r="H40" t="str">
            <v>HCA HOME BUILDING FUND: LONG TERM INVESTMENT</v>
          </cell>
          <cell r="I40">
            <v>4200</v>
          </cell>
          <cell r="J40" t="e">
            <v>#REF!</v>
          </cell>
          <cell r="K40">
            <v>4555</v>
          </cell>
          <cell r="L40">
            <v>0</v>
          </cell>
          <cell r="M40">
            <v>5160</v>
          </cell>
          <cell r="N40">
            <v>0</v>
          </cell>
          <cell r="O40">
            <v>5160</v>
          </cell>
          <cell r="P40">
            <v>5160</v>
          </cell>
          <cell r="Q40">
            <v>4555</v>
          </cell>
          <cell r="R40">
            <v>4555</v>
          </cell>
          <cell r="S40"/>
          <cell r="T40"/>
          <cell r="U40"/>
          <cell r="V40"/>
          <cell r="W40">
            <v>4555</v>
          </cell>
          <cell r="X40">
            <v>-605</v>
          </cell>
          <cell r="Y40" t="str">
            <v>y</v>
          </cell>
          <cell r="Z40" t="str">
            <v>n</v>
          </cell>
          <cell r="AA40"/>
          <cell r="AB40"/>
          <cell r="AG40" t="str">
            <v xml:space="preserve">A combination of legal fees, professional fees, site valuation fees and monitoring fees. There is a legitimate expectation from the developers that HE would contract with them in 19/20 and the RDEL costs are for professional fees associated with each individual deal. </v>
          </cell>
          <cell r="AH40" t="str">
            <v>We are at risk of being legally challenged if we choose to shut the programme entirely</v>
          </cell>
          <cell r="AI40" t="str">
            <v>RDEL expenditure is demand led based on CDEL expenditure.</v>
          </cell>
          <cell r="AO40"/>
          <cell r="AP40">
            <v>4555</v>
          </cell>
        </row>
        <row r="41">
          <cell r="D41" t="str">
            <v>X085A703</v>
          </cell>
          <cell r="E41" t="str">
            <v>X085A703-GARDEN VILLAGES DEL PROG VOTED</v>
          </cell>
          <cell r="F41" t="str">
            <v>GROSS</v>
          </cell>
          <cell r="G41" t="str">
            <v>X085A703 GROSS</v>
          </cell>
          <cell r="H41" t="str">
            <v xml:space="preserve">GARDEN VILLAGES </v>
          </cell>
          <cell r="I41">
            <v>9000</v>
          </cell>
          <cell r="J41" t="e">
            <v>#REF!</v>
          </cell>
          <cell r="K41">
            <v>8800</v>
          </cell>
          <cell r="L41">
            <v>0</v>
          </cell>
          <cell r="M41"/>
          <cell r="N41">
            <v>8800</v>
          </cell>
          <cell r="O41">
            <v>8800</v>
          </cell>
          <cell r="P41">
            <v>8800</v>
          </cell>
          <cell r="Q41">
            <v>8800</v>
          </cell>
          <cell r="R41">
            <v>8800</v>
          </cell>
          <cell r="S41"/>
          <cell r="T41"/>
          <cell r="U41"/>
          <cell r="V41">
            <v>0</v>
          </cell>
          <cell r="W41">
            <v>8800</v>
          </cell>
          <cell r="X41">
            <v>0</v>
          </cell>
          <cell r="Y41" t="str">
            <v>n</v>
          </cell>
          <cell r="Z41" t="str">
            <v>n</v>
          </cell>
          <cell r="AA41"/>
          <cell r="AB41" t="str">
            <v>Already have bids for fudning whihc go beyonmg the £8.8 million budget.</v>
          </cell>
          <cell r="AE41" t="str">
            <v>Low</v>
          </cell>
          <cell r="AG41" t="str">
            <v>Capacity funding for local authorities to draw up plans, hire consultants, conduct surveys etc. activities which it wouldn’t be efficient for an LA to have permanent resource for that are necessary to bring these developments forward. </v>
          </cell>
          <cell r="AH41" t="str">
            <v>it’s not contractually commited, but Government has made public commitments that an LA might consider a legitimate expectation of spend- either those in the programme, or that have put time and money into bidding into the programme (which will include developers this time around). There are strong feeling from our Ministers and there would be parliamentary handling implications if we’re seen to be withdrawing support from local areas</v>
          </cell>
          <cell r="AI41" t="str">
            <v>The Government has already committed to an expansion of the programme to include 5 new garden towns, in addition to continuing to provide funding for areas in the existing programme withint the same budget allocation. Not providing funding would have considerable reputational damage as well as housing delivery implications in those areas.</v>
          </cell>
          <cell r="AJ41" t="str">
            <v>Expecting to put decisions to Ministers in the first half of this calendar year. If LAs in the existing programme do not receive funding by the backend of the year they would need to begin contingency prepartions for closing down delivery structures. </v>
          </cell>
          <cell r="AO41"/>
          <cell r="AP41">
            <v>8800</v>
          </cell>
        </row>
        <row r="42">
          <cell r="D42" t="str">
            <v>X085A710</v>
          </cell>
          <cell r="E42" t="str">
            <v>X085A710-HCA GARDEN VILLAGES CAPACITY FUNDING DEPT PROG VOTE</v>
          </cell>
          <cell r="F42" t="str">
            <v>GROSS</v>
          </cell>
          <cell r="G42" t="str">
            <v>X085A710 GROSS</v>
          </cell>
          <cell r="H42" t="str">
            <v>HCA GARDEN VILLAGES CAPACITY FUNDING</v>
          </cell>
          <cell r="I42">
            <v>0</v>
          </cell>
          <cell r="J42" t="e">
            <v>#REF!</v>
          </cell>
          <cell r="K42">
            <v>0</v>
          </cell>
          <cell r="L42">
            <v>0</v>
          </cell>
          <cell r="M42"/>
          <cell r="N42">
            <v>0</v>
          </cell>
          <cell r="O42">
            <v>0</v>
          </cell>
          <cell r="P42"/>
          <cell r="Q42"/>
          <cell r="R42"/>
          <cell r="S42"/>
          <cell r="T42"/>
          <cell r="U42"/>
          <cell r="V42"/>
          <cell r="W42">
            <v>0</v>
          </cell>
          <cell r="X42">
            <v>0</v>
          </cell>
          <cell r="Y42" t="str">
            <v>n</v>
          </cell>
          <cell r="Z42" t="str">
            <v>n</v>
          </cell>
          <cell r="AA42"/>
          <cell r="AB42"/>
          <cell r="AO42"/>
          <cell r="AP42">
            <v>0</v>
          </cell>
        </row>
        <row r="43">
          <cell r="D43" t="str">
            <v>X085A712</v>
          </cell>
          <cell r="E43" t="str">
            <v>X085A712-COMMUNITY HOUSING FUND DEL PROG VOTED</v>
          </cell>
          <cell r="F43" t="str">
            <v>GROSS</v>
          </cell>
          <cell r="G43" t="str">
            <v>X085A712 GROSS</v>
          </cell>
          <cell r="H43" t="str">
            <v xml:space="preserve">COMMUNITY HOUSING FUND </v>
          </cell>
          <cell r="I43">
            <v>103000</v>
          </cell>
          <cell r="J43" t="e">
            <v>#REF!</v>
          </cell>
          <cell r="K43">
            <v>58979</v>
          </cell>
          <cell r="L43">
            <v>4000</v>
          </cell>
          <cell r="M43"/>
          <cell r="N43">
            <v>10000</v>
          </cell>
          <cell r="O43">
            <v>14000</v>
          </cell>
          <cell r="P43">
            <v>14000</v>
          </cell>
          <cell r="Q43">
            <v>7000</v>
          </cell>
          <cell r="R43">
            <v>5000</v>
          </cell>
          <cell r="S43"/>
          <cell r="T43"/>
          <cell r="U43"/>
          <cell r="V43">
            <v>0</v>
          </cell>
          <cell r="W43">
            <v>54979</v>
          </cell>
          <cell r="X43">
            <v>44979</v>
          </cell>
          <cell r="Y43" t="str">
            <v>?</v>
          </cell>
          <cell r="Z43" t="str">
            <v>n</v>
          </cell>
          <cell r="AA43"/>
          <cell r="AB43" t="str">
            <v>Working Budget (if all RDEL) should increase by 92m and be switched to capital. We could decide to close this programme and there is a very small pipeline</v>
          </cell>
          <cell r="AG43" t="str">
            <v>The £10m uncommitted but planned is RDEL grant to access technical expertise they require to develop their proposals. Groups require face to face technical support from project inception through to completion and on going management. Support is not available in all parts of the country therefore making it virtually impossible for communities to be ready to bid for CDEL grant. If there is no RDEL support for communities, the fund will not deliver the number of houses that we expect. </v>
          </cell>
          <cell r="AH43" t="str">
            <v>The £4m is legally committed with a grant agreement which is payable to a consortium network to improve guidance for communities. This is legally binding.</v>
          </cell>
          <cell r="AI43" t="str">
            <v xml:space="preserve">The implications of not spending will mean that the programme will not be as successful - evidence shows that comunity groups struggle to get to a position where they can draw down the capital without any RDEL. Curtailing the £10m RDEL would mean the programme would not achieve its objectives of building homes. </v>
          </cell>
          <cell r="AJ43" t="str">
            <v>Active engagement ongoiung with interested partners, so budget certainty is requred as soon as possible.</v>
          </cell>
          <cell r="AK43" t="str">
            <v>Yes</v>
          </cell>
          <cell r="AL43">
            <v>44000</v>
          </cell>
          <cell r="AM43">
            <v>-44000</v>
          </cell>
          <cell r="AO43">
            <v>4000</v>
          </cell>
          <cell r="AP43">
            <v>11000</v>
          </cell>
        </row>
        <row r="44">
          <cell r="D44" t="str">
            <v>X085A794</v>
          </cell>
          <cell r="E44" t="str">
            <v>X085A794-HCA COMMUNITY HOUSING FUND DEL PROG VOTED</v>
          </cell>
          <cell r="F44" t="str">
            <v>GROSS</v>
          </cell>
          <cell r="G44" t="str">
            <v>X085A794 GROSS</v>
          </cell>
          <cell r="H44" t="str">
            <v xml:space="preserve">HCA COMMUNITY HOUSING FUND </v>
          </cell>
          <cell r="I44">
            <v>0</v>
          </cell>
          <cell r="J44" t="e">
            <v>#REF!</v>
          </cell>
          <cell r="K44">
            <v>0</v>
          </cell>
          <cell r="L44">
            <v>0</v>
          </cell>
          <cell r="M44"/>
          <cell r="N44">
            <v>0</v>
          </cell>
          <cell r="O44">
            <v>0</v>
          </cell>
          <cell r="P44"/>
          <cell r="Q44"/>
          <cell r="R44"/>
          <cell r="S44"/>
          <cell r="T44"/>
          <cell r="U44"/>
          <cell r="V44"/>
          <cell r="W44">
            <v>0</v>
          </cell>
          <cell r="X44">
            <v>0</v>
          </cell>
          <cell r="Y44" t="str">
            <v>n</v>
          </cell>
          <cell r="Z44" t="str">
            <v>n</v>
          </cell>
          <cell r="AA44"/>
          <cell r="AB44"/>
          <cell r="AO44">
            <v>14000</v>
          </cell>
          <cell r="AP44">
            <v>14000</v>
          </cell>
        </row>
        <row r="45">
          <cell r="D45"/>
          <cell r="E45"/>
          <cell r="F45" t="str">
            <v>GROSS</v>
          </cell>
          <cell r="G45" t="str">
            <v xml:space="preserve"> GROSS</v>
          </cell>
          <cell r="H45" t="str">
            <v>MARKET DIVERSIFICATION</v>
          </cell>
          <cell r="I45">
            <v>131734</v>
          </cell>
          <cell r="J45" t="e">
            <v>#REF!</v>
          </cell>
          <cell r="K45">
            <v>82699</v>
          </cell>
          <cell r="L45">
            <v>9410</v>
          </cell>
          <cell r="M45">
            <v>10355</v>
          </cell>
          <cell r="N45">
            <v>18800</v>
          </cell>
          <cell r="O45">
            <v>38565</v>
          </cell>
          <cell r="P45">
            <v>38565</v>
          </cell>
          <cell r="Q45"/>
          <cell r="R45">
            <v>27695</v>
          </cell>
          <cell r="S45"/>
          <cell r="T45"/>
          <cell r="U45"/>
          <cell r="V45">
            <v>5540</v>
          </cell>
          <cell r="W45">
            <v>73289</v>
          </cell>
          <cell r="X45">
            <v>44134</v>
          </cell>
          <cell r="Y45"/>
          <cell r="Z45"/>
          <cell r="AA45"/>
          <cell r="AB45"/>
          <cell r="AO45"/>
          <cell r="AP45"/>
        </row>
        <row r="46">
          <cell r="D46" t="str">
            <v>X085A535</v>
          </cell>
          <cell r="E46" t="str">
            <v>X085A535-HCA CITY DEALS: PRESTON CITY DEAL DEL PROG VOTED</v>
          </cell>
          <cell r="F46" t="str">
            <v>INCOME</v>
          </cell>
          <cell r="G46" t="str">
            <v>X085A535 INCOME</v>
          </cell>
          <cell r="H46" t="str">
            <v xml:space="preserve">HCA CITY DEALS: PRESTON CITY DEAL </v>
          </cell>
          <cell r="I46">
            <v>-3293</v>
          </cell>
          <cell r="J46" t="e">
            <v>#REF!</v>
          </cell>
          <cell r="K46">
            <v>-8603</v>
          </cell>
          <cell r="L46">
            <v>0</v>
          </cell>
          <cell r="M46"/>
          <cell r="N46">
            <v>0</v>
          </cell>
          <cell r="O46">
            <v>0</v>
          </cell>
          <cell r="P46">
            <v>0</v>
          </cell>
          <cell r="Q46">
            <v>-3293</v>
          </cell>
          <cell r="R46">
            <v>-3293</v>
          </cell>
          <cell r="S46"/>
          <cell r="T46"/>
          <cell r="U46"/>
          <cell r="V46">
            <v>-8603</v>
          </cell>
          <cell r="W46">
            <v>-8603</v>
          </cell>
          <cell r="X46">
            <v>-8603</v>
          </cell>
          <cell r="Y46" t="str">
            <v>n</v>
          </cell>
          <cell r="Z46" t="str">
            <v>y</v>
          </cell>
          <cell r="AA46"/>
          <cell r="AB46" t="str">
            <v>Reliant on income</v>
          </cell>
          <cell r="AO46"/>
          <cell r="AP46">
            <v>-3293</v>
          </cell>
        </row>
        <row r="47">
          <cell r="D47" t="str">
            <v>X085A536</v>
          </cell>
          <cell r="E47" t="str">
            <v>X085A536-HCA CITY DEALS: BIRMINGHAM CITY DEAL DEL PROG VOTED</v>
          </cell>
          <cell r="F47" t="str">
            <v>GROSS</v>
          </cell>
          <cell r="G47" t="str">
            <v>X085A536 GROSS</v>
          </cell>
          <cell r="H47" t="str">
            <v xml:space="preserve">HCA CITY DEALS: BIRMINGHAM CITY DEAL </v>
          </cell>
          <cell r="I47">
            <v>-1458</v>
          </cell>
          <cell r="J47" t="e">
            <v>#REF!</v>
          </cell>
          <cell r="K47">
            <v>-709</v>
          </cell>
          <cell r="L47">
            <v>0</v>
          </cell>
          <cell r="M47"/>
          <cell r="N47">
            <v>0</v>
          </cell>
          <cell r="O47">
            <v>0</v>
          </cell>
          <cell r="P47">
            <v>0</v>
          </cell>
          <cell r="Q47">
            <v>-1458</v>
          </cell>
          <cell r="R47">
            <v>-1458</v>
          </cell>
          <cell r="S47"/>
          <cell r="T47"/>
          <cell r="U47"/>
          <cell r="V47">
            <v>-3000</v>
          </cell>
          <cell r="W47">
            <v>-709</v>
          </cell>
          <cell r="X47">
            <v>-709</v>
          </cell>
          <cell r="Y47" t="str">
            <v>n</v>
          </cell>
          <cell r="Z47" t="str">
            <v>y</v>
          </cell>
          <cell r="AA47"/>
          <cell r="AB47" t="str">
            <v>Reliant on income</v>
          </cell>
          <cell r="AO47">
            <v>-2742</v>
          </cell>
          <cell r="AP47">
            <v>-4200</v>
          </cell>
        </row>
        <row r="48">
          <cell r="D48" t="str">
            <v>X085A537</v>
          </cell>
          <cell r="E48" t="str">
            <v>X085A537-HCA CITY DEALS: MANCHESTER CITY DEAL DEL PROG VOTED</v>
          </cell>
          <cell r="F48" t="str">
            <v>GROSS</v>
          </cell>
          <cell r="G48" t="str">
            <v>X085A537 GROSS</v>
          </cell>
          <cell r="H48" t="str">
            <v xml:space="preserve">HCA CITY DEALS: MANCHESTER CITY DEAL </v>
          </cell>
          <cell r="I48">
            <v>-7</v>
          </cell>
          <cell r="J48" t="e">
            <v>#REF!</v>
          </cell>
          <cell r="K48">
            <v>-3</v>
          </cell>
          <cell r="L48">
            <v>0</v>
          </cell>
          <cell r="M48"/>
          <cell r="N48">
            <v>0</v>
          </cell>
          <cell r="O48">
            <v>0</v>
          </cell>
          <cell r="P48">
            <v>0</v>
          </cell>
          <cell r="Q48">
            <v>-7</v>
          </cell>
          <cell r="R48">
            <v>-7</v>
          </cell>
          <cell r="S48"/>
          <cell r="T48"/>
          <cell r="U48"/>
          <cell r="V48">
            <v>-1000</v>
          </cell>
          <cell r="W48">
            <v>-3</v>
          </cell>
          <cell r="X48">
            <v>-3</v>
          </cell>
          <cell r="Y48" t="str">
            <v>n</v>
          </cell>
          <cell r="Z48" t="str">
            <v>y</v>
          </cell>
          <cell r="AA48"/>
          <cell r="AB48" t="str">
            <v>Reliant on income</v>
          </cell>
          <cell r="AO48"/>
          <cell r="AP48">
            <v>-7</v>
          </cell>
        </row>
        <row r="49">
          <cell r="D49" t="str">
            <v>X085A641</v>
          </cell>
          <cell r="E49" t="str">
            <v>X085A641-HCA SINGLE LAND: HCA STARTER HOMES PROGRAMME: DEL P</v>
          </cell>
          <cell r="F49" t="str">
            <v>GROSS</v>
          </cell>
          <cell r="G49" t="str">
            <v>X085A641 GROSS</v>
          </cell>
          <cell r="H49" t="str">
            <v>HCA SINGLE LAND: HCA STARTER HOMES PROGRAMME</v>
          </cell>
          <cell r="I49">
            <v>0</v>
          </cell>
          <cell r="J49" t="e">
            <v>#REF!</v>
          </cell>
          <cell r="K49">
            <v>0</v>
          </cell>
          <cell r="L49">
            <v>0</v>
          </cell>
          <cell r="M49"/>
          <cell r="N49">
            <v>0</v>
          </cell>
          <cell r="O49">
            <v>0</v>
          </cell>
          <cell r="P49"/>
          <cell r="Q49"/>
          <cell r="R49"/>
          <cell r="S49"/>
          <cell r="T49"/>
          <cell r="U49"/>
          <cell r="V49"/>
          <cell r="W49">
            <v>0</v>
          </cell>
          <cell r="X49">
            <v>0</v>
          </cell>
          <cell r="Y49" t="str">
            <v>n</v>
          </cell>
          <cell r="Z49" t="str">
            <v>n</v>
          </cell>
          <cell r="AA49"/>
          <cell r="AB49"/>
          <cell r="AC49"/>
          <cell r="AD49"/>
          <cell r="AE49"/>
          <cell r="AF49"/>
          <cell r="AG49"/>
          <cell r="AH49"/>
          <cell r="AI49"/>
          <cell r="AJ49"/>
          <cell r="AK49"/>
          <cell r="AL49"/>
          <cell r="AM49"/>
          <cell r="AN49"/>
          <cell r="AO49"/>
          <cell r="AP49">
            <v>0</v>
          </cell>
        </row>
        <row r="50">
          <cell r="D50" t="str">
            <v>X085A757</v>
          </cell>
          <cell r="E50" t="str">
            <v>X085A757-HCA - ACCELERATED CONSTRUCTION DEL PROG VOTED</v>
          </cell>
          <cell r="F50" t="str">
            <v>GROSS</v>
          </cell>
          <cell r="G50" t="str">
            <v>X085A757 GROSS</v>
          </cell>
          <cell r="H50" t="str">
            <v xml:space="preserve">HCA - ACCELERATED CONSTRUCTION </v>
          </cell>
          <cell r="I50">
            <v>0</v>
          </cell>
          <cell r="J50" t="e">
            <v>#REF!</v>
          </cell>
          <cell r="K50">
            <v>0</v>
          </cell>
          <cell r="L50">
            <v>0</v>
          </cell>
          <cell r="M50"/>
          <cell r="N50">
            <v>0</v>
          </cell>
          <cell r="O50">
            <v>0</v>
          </cell>
          <cell r="P50"/>
          <cell r="Q50"/>
          <cell r="R50"/>
          <cell r="S50"/>
          <cell r="T50"/>
          <cell r="U50"/>
          <cell r="V50"/>
          <cell r="W50">
            <v>0</v>
          </cell>
          <cell r="X50">
            <v>0</v>
          </cell>
          <cell r="Y50" t="str">
            <v>n</v>
          </cell>
          <cell r="Z50" t="str">
            <v>n</v>
          </cell>
          <cell r="AA50"/>
          <cell r="AB50"/>
          <cell r="AO50"/>
          <cell r="AP50">
            <v>0</v>
          </cell>
        </row>
        <row r="51">
          <cell r="D51" t="str">
            <v>X085A779</v>
          </cell>
          <cell r="E51" t="str">
            <v>X085A779-SMALL SITES: INFRASTRUCTURE &amp; REMEDIATION DEL PROG</v>
          </cell>
          <cell r="F51" t="str">
            <v>GROSS</v>
          </cell>
          <cell r="G51" t="str">
            <v>X085A779 GROSS</v>
          </cell>
          <cell r="H51" t="str">
            <v>SMALL SITES: INFRASTRUCTURE &amp; REMEDIATION</v>
          </cell>
          <cell r="I51">
            <v>0</v>
          </cell>
          <cell r="J51" t="e">
            <v>#REF!</v>
          </cell>
          <cell r="K51">
            <v>0</v>
          </cell>
          <cell r="L51">
            <v>0</v>
          </cell>
          <cell r="M51"/>
          <cell r="N51">
            <v>0</v>
          </cell>
          <cell r="O51">
            <v>0</v>
          </cell>
          <cell r="P51"/>
          <cell r="Q51"/>
          <cell r="R51"/>
          <cell r="S51"/>
          <cell r="T51"/>
          <cell r="U51"/>
          <cell r="V51"/>
          <cell r="W51">
            <v>0</v>
          </cell>
          <cell r="X51">
            <v>0</v>
          </cell>
          <cell r="Y51" t="str">
            <v>n</v>
          </cell>
          <cell r="Z51" t="str">
            <v>n</v>
          </cell>
          <cell r="AA51"/>
          <cell r="AB51"/>
          <cell r="AO51"/>
          <cell r="AP51">
            <v>0</v>
          </cell>
        </row>
        <row r="52">
          <cell r="D52" t="str">
            <v>X085A780</v>
          </cell>
          <cell r="E52" t="str">
            <v>X085A780-LAND ASSEMBLY FUND DEL PROG VOTED</v>
          </cell>
          <cell r="F52" t="str">
            <v>GROSS</v>
          </cell>
          <cell r="G52" t="str">
            <v>X085A780 GROSS</v>
          </cell>
          <cell r="H52" t="str">
            <v xml:space="preserve">LAND ASSEMBLY FUND </v>
          </cell>
          <cell r="I52">
            <v>0</v>
          </cell>
          <cell r="J52" t="e">
            <v>#REF!</v>
          </cell>
          <cell r="K52">
            <v>0</v>
          </cell>
          <cell r="L52">
            <v>0</v>
          </cell>
          <cell r="M52"/>
          <cell r="N52">
            <v>0</v>
          </cell>
          <cell r="O52">
            <v>0</v>
          </cell>
          <cell r="P52"/>
          <cell r="Q52"/>
          <cell r="R52"/>
          <cell r="S52"/>
          <cell r="T52"/>
          <cell r="U52"/>
          <cell r="V52"/>
          <cell r="W52">
            <v>0</v>
          </cell>
          <cell r="X52">
            <v>0</v>
          </cell>
          <cell r="Y52" t="str">
            <v>n</v>
          </cell>
          <cell r="Z52" t="str">
            <v>n</v>
          </cell>
          <cell r="AA52"/>
          <cell r="AB52"/>
          <cell r="AO52"/>
          <cell r="AP52">
            <v>0</v>
          </cell>
        </row>
        <row r="53">
          <cell r="D53" t="str">
            <v>X085A795</v>
          </cell>
          <cell r="E53" t="str">
            <v>X085A795-HCA LAND ASSEMBLY FUND DEL PROG VOTED</v>
          </cell>
          <cell r="F53" t="str">
            <v>INCOME</v>
          </cell>
          <cell r="G53" t="str">
            <v>X085A795 INCOME</v>
          </cell>
          <cell r="H53" t="str">
            <v xml:space="preserve">HCA LAND ASSEMBLY FUND </v>
          </cell>
          <cell r="I53">
            <v>0</v>
          </cell>
          <cell r="J53" t="e">
            <v>#REF!</v>
          </cell>
          <cell r="K53">
            <v>6000</v>
          </cell>
          <cell r="L53">
            <v>5400</v>
          </cell>
          <cell r="M53"/>
          <cell r="N53">
            <v>600</v>
          </cell>
          <cell r="O53">
            <v>6000</v>
          </cell>
          <cell r="P53">
            <v>8800</v>
          </cell>
          <cell r="Q53">
            <v>5400</v>
          </cell>
          <cell r="R53">
            <v>5400</v>
          </cell>
          <cell r="S53"/>
          <cell r="T53"/>
          <cell r="U53"/>
          <cell r="V53">
            <v>2000</v>
          </cell>
          <cell r="W53">
            <v>600</v>
          </cell>
          <cell r="X53">
            <v>0</v>
          </cell>
          <cell r="Y53" t="str">
            <v>y</v>
          </cell>
          <cell r="Z53" t="str">
            <v>?</v>
          </cell>
          <cell r="AA53"/>
          <cell r="AB53"/>
          <cell r="AD53" t="str">
            <v>Land acquisition costs, contracts for master planning and holding (often H&amp;S) costs. Announced in a press release on 3 July 2018.</v>
          </cell>
          <cell r="AF53" t="str">
            <v>Land acquisition costs, contracts for master planning and holding (often H&amp;S) costs. Announced in a press release on 3 July 2018.</v>
          </cell>
          <cell r="AG53" t="str">
            <v>Holding costs and preliminary programme expenditure.</v>
          </cell>
          <cell r="AH53" t="str">
            <v>Required to pay holding costs.</v>
          </cell>
          <cell r="AI53" t="str">
            <v xml:space="preserve"> Reduction in capital expenditure and future receipts</v>
          </cell>
          <cell r="AJ53" t="str">
            <v>Before 31 March - ideally start of March - for land acqusitions</v>
          </cell>
          <cell r="AO53">
            <v>-8751</v>
          </cell>
          <cell r="AP53">
            <v>-3351</v>
          </cell>
        </row>
        <row r="54">
          <cell r="D54" t="str">
            <v>X085A796</v>
          </cell>
          <cell r="E54" t="str">
            <v>X085A796-HCA SMALL SITES FUND DEL PROG VOTED</v>
          </cell>
          <cell r="F54" t="str">
            <v>GROSS</v>
          </cell>
          <cell r="G54" t="str">
            <v>X085A796 GROSS</v>
          </cell>
          <cell r="H54" t="str">
            <v xml:space="preserve">HCA SMALL SITES FUND </v>
          </cell>
          <cell r="I54">
            <v>0</v>
          </cell>
          <cell r="J54" t="e">
            <v>#REF!</v>
          </cell>
          <cell r="K54">
            <v>600</v>
          </cell>
          <cell r="L54">
            <v>0</v>
          </cell>
          <cell r="M54"/>
          <cell r="N54">
            <v>1200</v>
          </cell>
          <cell r="O54">
            <v>1200</v>
          </cell>
          <cell r="P54">
            <v>1200</v>
          </cell>
          <cell r="Q54">
            <v>800</v>
          </cell>
          <cell r="R54">
            <v>800</v>
          </cell>
          <cell r="S54"/>
          <cell r="T54"/>
          <cell r="U54"/>
          <cell r="V54">
            <v>400</v>
          </cell>
          <cell r="W54">
            <v>600</v>
          </cell>
          <cell r="X54">
            <v>-600</v>
          </cell>
          <cell r="Y54" t="str">
            <v>y</v>
          </cell>
          <cell r="Z54" t="str">
            <v>n</v>
          </cell>
          <cell r="AA54"/>
          <cell r="AB54"/>
          <cell r="AD54" t="str">
            <v>N/A</v>
          </cell>
          <cell r="AF54" t="str">
            <v>The fund was announced at Autumn Budget 2018 £660m to 22/23). This is the newest land programme and there is currently no pipeline of projects. Estimated are outline costs based on previous programmes.</v>
          </cell>
          <cell r="AG54" t="str">
            <v>Homes England currently have zero forecast outturn for this budget. They need RDEL to generate a pipeline.</v>
          </cell>
          <cell r="AH54" t="str">
            <v>We don't have a pipeline and can't spend the capital budgets.</v>
          </cell>
          <cell r="AI54" t="str">
            <v>Not spending the capital budgets.</v>
          </cell>
          <cell r="AO54"/>
          <cell r="AP54">
            <v>800</v>
          </cell>
        </row>
        <row r="55">
          <cell r="D55"/>
          <cell r="E55"/>
          <cell r="F55" t="str">
            <v>GROSS</v>
          </cell>
          <cell r="G55" t="str">
            <v xml:space="preserve"> GROSS</v>
          </cell>
          <cell r="H55" t="str">
            <v>MORE LAND IN THE RIGHT PLACES</v>
          </cell>
          <cell r="I55">
            <v>-4758</v>
          </cell>
          <cell r="J55" t="e">
            <v>#REF!</v>
          </cell>
          <cell r="K55">
            <v>-2715</v>
          </cell>
          <cell r="L55">
            <v>5400</v>
          </cell>
          <cell r="M55">
            <v>0</v>
          </cell>
          <cell r="N55">
            <v>1800</v>
          </cell>
          <cell r="O55">
            <v>7200</v>
          </cell>
          <cell r="P55">
            <v>10000</v>
          </cell>
          <cell r="Q55"/>
          <cell r="R55">
            <v>1442</v>
          </cell>
          <cell r="S55"/>
          <cell r="T55"/>
          <cell r="U55"/>
          <cell r="V55">
            <v>-10203</v>
          </cell>
          <cell r="W55">
            <v>-8115</v>
          </cell>
          <cell r="X55">
            <v>-9915</v>
          </cell>
          <cell r="Y55"/>
          <cell r="Z55"/>
          <cell r="AA55"/>
          <cell r="AB55"/>
          <cell r="AO55"/>
          <cell r="AP55"/>
        </row>
        <row r="56">
          <cell r="D56" t="str">
            <v>X085A316</v>
          </cell>
          <cell r="E56" t="str">
            <v>X085A316-COMMUNITY INFRASTRUCTURE LEVY, PLANNING ADVISORY, A</v>
          </cell>
          <cell r="F56" t="str">
            <v>GROSS</v>
          </cell>
          <cell r="G56" t="str">
            <v>X085A316 GROSS</v>
          </cell>
          <cell r="H56" t="str">
            <v>COMMUNITY INFRASTRUCTURE LEVY, PLANNING ADVISORY</v>
          </cell>
          <cell r="I56">
            <v>1535</v>
          </cell>
          <cell r="J56" t="e">
            <v>#REF!</v>
          </cell>
          <cell r="K56">
            <v>1415</v>
          </cell>
          <cell r="L56">
            <v>1200</v>
          </cell>
          <cell r="M56">
            <v>250</v>
          </cell>
          <cell r="N56">
            <v>0</v>
          </cell>
          <cell r="O56">
            <v>1450</v>
          </cell>
          <cell r="P56">
            <v>1450</v>
          </cell>
          <cell r="Q56">
            <v>1415</v>
          </cell>
          <cell r="R56">
            <v>1200</v>
          </cell>
          <cell r="S56"/>
          <cell r="T56"/>
          <cell r="U56"/>
          <cell r="V56"/>
          <cell r="W56">
            <v>215</v>
          </cell>
          <cell r="X56">
            <v>-35</v>
          </cell>
          <cell r="Y56" t="str">
            <v>n</v>
          </cell>
          <cell r="Z56" t="str">
            <v>n</v>
          </cell>
          <cell r="AA56"/>
          <cell r="AB56"/>
          <cell r="AE56" t="str">
            <v>mid</v>
          </cell>
          <cell r="AG56" t="str">
            <v xml:space="preserve">Legal commitments: £1m relates PAS (Planning Advisory Service) and is all for permanent salaries. ££0.2m relates to RAWP for national minerals planning work which is effectively a legal commitment
Legal commitment and outside our control - 250k relates to CIL appeals, which we pay the VOA to manage. We are legally required to pay these costs. 
Of the planned expenditure costs, c£420k relates to CIL appeals - a regulation change next year is likely to lead to additional appeals. </v>
          </cell>
          <cell r="AH56" t="str">
            <v>If funding ceased, it is anticipated that PAS would be wound-down quickly (unless the LGA felt able to support a residual service; we have not had any indication that they would do so). There would be no support available to the local government sector where this is needed to implement key government priorities for planning for housing, or to address instances of under-performance in service delivery. It is unlikely that commercial providers would step into the gap to provide the type of services that PAS do currently. There would be a risk that government planning reforms are not embedded effectively within local planning authorities, with a consequential risk to the delivery of more housing.</v>
          </cell>
          <cell r="AI56" t="str">
            <v>If we made staff redundant we could reduce costs. Community infrastructure levy is demand led.</v>
          </cell>
          <cell r="AO56"/>
          <cell r="AP56">
            <v>1415</v>
          </cell>
        </row>
        <row r="57">
          <cell r="D57" t="str">
            <v>X085A574</v>
          </cell>
          <cell r="E57" t="str">
            <v>X085A574-NEIGHBOURHOOD PLANNING:NEW BURDEN DEL PROG VOTED</v>
          </cell>
          <cell r="F57" t="str">
            <v>GROSS</v>
          </cell>
          <cell r="G57" t="str">
            <v>X085A574 GROSS</v>
          </cell>
          <cell r="H57" t="str">
            <v xml:space="preserve">NEIGHBOURHOOD PLANNING:NEW BURDEN </v>
          </cell>
          <cell r="I57">
            <v>10000</v>
          </cell>
          <cell r="J57" t="e">
            <v>#REF!</v>
          </cell>
          <cell r="K57">
            <v>8000</v>
          </cell>
          <cell r="L57">
            <v>8000</v>
          </cell>
          <cell r="M57"/>
          <cell r="N57">
            <v>0</v>
          </cell>
          <cell r="O57">
            <v>8000</v>
          </cell>
          <cell r="P57">
            <v>8000</v>
          </cell>
          <cell r="Q57">
            <v>8000</v>
          </cell>
          <cell r="R57">
            <v>8000</v>
          </cell>
          <cell r="S57"/>
          <cell r="T57"/>
          <cell r="U57"/>
          <cell r="V57">
            <v>8000</v>
          </cell>
          <cell r="W57">
            <v>0</v>
          </cell>
          <cell r="X57">
            <v>0</v>
          </cell>
          <cell r="Y57" t="str">
            <v>n</v>
          </cell>
          <cell r="Z57" t="str">
            <v>n</v>
          </cell>
          <cell r="AA57"/>
          <cell r="AB57"/>
          <cell r="AD57" t="str">
            <v>New burdens</v>
          </cell>
          <cell r="AE57" t="str">
            <v>mid</v>
          </cell>
          <cell r="AF57" t="str">
            <v>New burdens</v>
          </cell>
          <cell r="AG57" t="str">
            <v xml:space="preserve">We provide grants to LPA under a Neighbourhood New Burdens Grant. </v>
          </cell>
          <cell r="AH57" t="str">
            <v xml:space="preserve">We would be subject to severe criticism as we are the owner of the New Burdens Doctrine. In addition we have put (through the NPPF and new contract) and will be (through the additional £8.5m) putting additional Neighbourhood Planning New Burdens on LPAs in 2019-20. </v>
          </cell>
          <cell r="AI57" t="str">
            <v xml:space="preserve">We are in the process of carrying out a New Burdens Assessment. </v>
          </cell>
          <cell r="AO57"/>
          <cell r="AP57">
            <v>8000</v>
          </cell>
        </row>
        <row r="58">
          <cell r="D58" t="str">
            <v>X085A575</v>
          </cell>
          <cell r="E58" t="str">
            <v>X085A575-NEIGHBOURHOOD PLANNING:SUPPORTING COMMUNITIES DEL P</v>
          </cell>
          <cell r="F58" t="str">
            <v>GROSS</v>
          </cell>
          <cell r="G58" t="str">
            <v>X085A575 GROSS</v>
          </cell>
          <cell r="H58" t="str">
            <v>NEIGHBOURHOOD PLANNING:SUPPORTING COMMUNITIES</v>
          </cell>
          <cell r="I58">
            <v>6128</v>
          </cell>
          <cell r="J58" t="e">
            <v>#REF!</v>
          </cell>
          <cell r="K58">
            <v>9450</v>
          </cell>
          <cell r="L58">
            <v>5200</v>
          </cell>
          <cell r="M58"/>
          <cell r="N58">
            <v>7050</v>
          </cell>
          <cell r="O58">
            <v>12250</v>
          </cell>
          <cell r="P58">
            <v>12050</v>
          </cell>
          <cell r="Q58">
            <v>12050</v>
          </cell>
          <cell r="R58">
            <v>12050</v>
          </cell>
          <cell r="S58"/>
          <cell r="T58"/>
          <cell r="U58"/>
          <cell r="V58">
            <v>10000</v>
          </cell>
          <cell r="W58">
            <v>4250</v>
          </cell>
          <cell r="X58">
            <v>-2800</v>
          </cell>
          <cell r="Y58" t="str">
            <v>n</v>
          </cell>
          <cell r="Z58" t="str">
            <v>n</v>
          </cell>
          <cell r="AA58"/>
          <cell r="AB58"/>
          <cell r="AD58" t="str">
            <v>Grant funding announced March 2018</v>
          </cell>
          <cell r="AE58" t="str">
            <v>mid</v>
          </cell>
          <cell r="AF58" t="str">
            <v>Grant funding announced March 2018</v>
          </cell>
          <cell r="AG58" t="str">
            <v>£5.2m contractually committed on Neighbourhood Planning base contracts. 
The additional commitment assumes further contracts and also that £2.8m of the £8.5m that was announced by the Chancellor to support planning for discounted homes, will  be spent next year.</v>
          </cell>
          <cell r="AH58" t="str">
            <v xml:space="preserve">Ths is seen as a key policy so any curtailment will have severe reputational impact. In addition we have associated legal commitments (the programme is delivered via a 4 year contract with high exit costs.  </v>
          </cell>
          <cell r="AI58" t="str">
            <v xml:space="preserve">We are reviewing the contract at present but highly unlikely can reduce spend for 2019-20. </v>
          </cell>
          <cell r="AO58"/>
          <cell r="AP58">
            <v>12050</v>
          </cell>
        </row>
        <row r="59">
          <cell r="D59" t="str">
            <v>X085A583</v>
          </cell>
          <cell r="E59" t="str">
            <v>X085A583-OPEN SOURCE PLANNING:DATA ON BROWNFIELD LAND DEL PR</v>
          </cell>
          <cell r="F59" t="str">
            <v>GROSS</v>
          </cell>
          <cell r="G59" t="str">
            <v>X085A583 GROSS</v>
          </cell>
          <cell r="H59" t="str">
            <v>OPEN SOURCE PLANNING:DATA ON BROWNFIELD LAND</v>
          </cell>
          <cell r="I59">
            <v>1600</v>
          </cell>
          <cell r="J59" t="e">
            <v>#REF!</v>
          </cell>
          <cell r="K59">
            <v>1600</v>
          </cell>
          <cell r="L59">
            <v>0</v>
          </cell>
          <cell r="M59"/>
          <cell r="N59">
            <v>0</v>
          </cell>
          <cell r="O59">
            <v>0</v>
          </cell>
          <cell r="P59"/>
          <cell r="Q59"/>
          <cell r="R59"/>
          <cell r="S59"/>
          <cell r="T59"/>
          <cell r="U59"/>
          <cell r="V59"/>
          <cell r="W59">
            <v>1600</v>
          </cell>
          <cell r="X59">
            <v>1600</v>
          </cell>
          <cell r="Y59" t="str">
            <v>n</v>
          </cell>
          <cell r="Z59" t="str">
            <v>n</v>
          </cell>
          <cell r="AA59"/>
          <cell r="AB59"/>
          <cell r="AG59" t="str">
            <v xml:space="preserve">Nothing is contractually committed for 2019/20 as it is a new burden payment and we have not made a grant determination yet. </v>
          </cell>
          <cell r="AH59" t="str">
            <v xml:space="preserve">These are local authority new burdens commitments as a result of new legislation where has been policy agreement to pay them for the rest of the SR period (as the new legislation has created incurring costs to local planning authorities):
•	the approach to brownfield register new burdens was agreed with Finance in 2016  (with the exact figures to be confirmed for each year);
•	the prior approval new burdens was agreed  with Finance in early 2018-19;
</v>
          </cell>
          <cell r="AI59" t="str">
            <v>As new burdens doctrine is a key local government finance principle which MHCLG strongly maintains with other Departments, failure to pay the incurring new burden costs in 2019/20 presents a reputational risk to the Department as it would undermine this doctrine.   In particular, the LGA are aware of these new burdens and will certainly complain if they are not maintained until the SR (at SR, we would need to incorporate them into the LGF settlement.)     It would also potentially undermine the regular maintenance and review of brownfield registers (which a 2015 manifesto commitment for the Government.)</v>
          </cell>
          <cell r="AO59"/>
          <cell r="AP59">
            <v>0</v>
          </cell>
        </row>
        <row r="60">
          <cell r="D60" t="str">
            <v>X085A662</v>
          </cell>
          <cell r="E60" t="str">
            <v>X085A662-LOCAL PLANS INTERVENTION DEL PROG VOTED</v>
          </cell>
          <cell r="F60" t="str">
            <v>GROSS</v>
          </cell>
          <cell r="G60" t="str">
            <v>X085A662 GROSS</v>
          </cell>
          <cell r="H60" t="str">
            <v xml:space="preserve">LOCAL PLANS INTERVENTION </v>
          </cell>
          <cell r="I60">
            <v>2000</v>
          </cell>
          <cell r="J60" t="e">
            <v>#REF!</v>
          </cell>
          <cell r="K60">
            <v>0</v>
          </cell>
          <cell r="L60">
            <v>0</v>
          </cell>
          <cell r="M60"/>
          <cell r="N60">
            <v>1400</v>
          </cell>
          <cell r="O60">
            <v>1400</v>
          </cell>
          <cell r="P60">
            <v>1400</v>
          </cell>
          <cell r="Q60">
            <v>1400</v>
          </cell>
          <cell r="R60">
            <v>1400</v>
          </cell>
          <cell r="S60"/>
          <cell r="T60"/>
          <cell r="U60"/>
          <cell r="V60"/>
          <cell r="W60">
            <v>0</v>
          </cell>
          <cell r="X60">
            <v>-1400</v>
          </cell>
          <cell r="Y60" t="str">
            <v>n</v>
          </cell>
          <cell r="Z60" t="str">
            <v>n</v>
          </cell>
          <cell r="AA60"/>
          <cell r="AB60"/>
          <cell r="AE60" t="str">
            <v>low</v>
          </cell>
          <cell r="AG60" t="str">
            <v>This budget provided the capacity to appoint consultants to intervene in targetted LPAs (initially 15 LPA's were identified potentially requiring intervention in Nov 2017).</v>
          </cell>
          <cell r="AH60" t="str">
            <v>If this money is not rolled forward and a budget allocated we limit our ability to take over the production of a Local Plan in line with approved Full Business Case </v>
          </cell>
          <cell r="AI60" t="str">
            <v xml:space="preserve">A multi year commitment of £10m was signed off by Treasury (2018-19 £2m, 2019-20 £3m, 2020-21 £3m and 2021-22 £2m). The  £2m in 2018-19 was not spent due to delay in SoS decision but is a component of the overall £10m sum.  </v>
          </cell>
          <cell r="AO60"/>
          <cell r="AP60">
            <v>1400</v>
          </cell>
        </row>
        <row r="61">
          <cell r="D61" t="str">
            <v>X085A730</v>
          </cell>
          <cell r="E61" t="str">
            <v>X085A730-PLANNING DELIVERY FUND DEL PROG VOTED</v>
          </cell>
          <cell r="F61" t="str">
            <v>GROSS</v>
          </cell>
          <cell r="G61" t="str">
            <v>X085A730 GROSS</v>
          </cell>
          <cell r="H61" t="str">
            <v xml:space="preserve">PLANNING DELIVERY FUND </v>
          </cell>
          <cell r="I61">
            <v>22000</v>
          </cell>
          <cell r="J61" t="e">
            <v>#REF!</v>
          </cell>
          <cell r="K61">
            <v>8000</v>
          </cell>
          <cell r="L61">
            <v>1615</v>
          </cell>
          <cell r="M61"/>
          <cell r="N61">
            <v>10285</v>
          </cell>
          <cell r="O61">
            <v>11900</v>
          </cell>
          <cell r="P61">
            <v>8000</v>
          </cell>
          <cell r="Q61">
            <v>6000</v>
          </cell>
          <cell r="R61">
            <v>4000</v>
          </cell>
          <cell r="S61"/>
          <cell r="T61"/>
          <cell r="U61"/>
          <cell r="V61"/>
          <cell r="W61">
            <v>6385</v>
          </cell>
          <cell r="X61">
            <v>-3900</v>
          </cell>
          <cell r="Y61" t="str">
            <v>n</v>
          </cell>
          <cell r="Z61" t="str">
            <v>n</v>
          </cell>
          <cell r="AA61"/>
          <cell r="AB61"/>
          <cell r="AE61" t="str">
            <v>low</v>
          </cell>
          <cell r="AG61" t="str">
            <v>Commitment amount £115k relates to Royal Town Planning Infrastructure bursaries (designed to promote diversity to planning profession). Planning Delivery Fund  (Capacity Fund) £25m from 2017 – 2020 inclusive was announced in the housing White Paper “to help ambitious authorities in areas of high housing need to plan for new homes and infrastructure”. Alongside this, HMT agreed that an additional £15m could be directed to strengthening our internal capacity to support housing growth. Totalling £40m. £8m relates to19-20 amount of this total. The process is due to start shortly on 19-20 bids from LAs. 
At supps we had assumed a reprofile of £3.9m into 19/20 - HMT misallocated funding to 18/19 originally and this would in effect have been a correction to budgets.</v>
          </cell>
          <cell r="AH61" t="str">
            <v>Curtailment will ultimately impact on housing supply.</v>
          </cell>
          <cell r="AI61" t="str">
            <v>The number of local authorities and third sector organisations initiatives taken forward will depend on the level of funding available. Initiatives focus on improving the design quality of new developments, taking forward cross-boundary working and delivering digital innovation in the planning industry.</v>
          </cell>
          <cell r="AJ61" t="str">
            <v>Prospectus should aim to be published by the end of January to provide enough time for local planning authorities to submit robust bids by the end of February/early March. This would provide enough time throughout March to assess and sift successful bids as well as get Ministerial agreement with an aim to make payments early in the new financial year.</v>
          </cell>
          <cell r="AO61"/>
          <cell r="AP61">
            <v>6000</v>
          </cell>
        </row>
        <row r="62">
          <cell r="D62" t="str">
            <v>X085A769</v>
          </cell>
          <cell r="E62" t="str">
            <v>X085A769-GREAT CRESTED NEWTS DEL PROG VOTED</v>
          </cell>
          <cell r="F62" t="str">
            <v>GROSS</v>
          </cell>
          <cell r="G62" t="str">
            <v>X085A769 GROSS</v>
          </cell>
          <cell r="H62" t="str">
            <v>GREAT CRESTED NEWTS </v>
          </cell>
          <cell r="I62">
            <v>1369</v>
          </cell>
          <cell r="J62" t="e">
            <v>#REF!</v>
          </cell>
          <cell r="K62">
            <v>0</v>
          </cell>
          <cell r="L62">
            <v>3925</v>
          </cell>
          <cell r="M62"/>
          <cell r="N62">
            <v>0</v>
          </cell>
          <cell r="O62">
            <v>3925</v>
          </cell>
          <cell r="P62"/>
          <cell r="Q62"/>
          <cell r="R62"/>
          <cell r="S62"/>
          <cell r="T62"/>
          <cell r="U62"/>
          <cell r="V62"/>
          <cell r="W62">
            <v>-3925</v>
          </cell>
          <cell r="X62">
            <v>-3925</v>
          </cell>
          <cell r="Y62" t="str">
            <v>n</v>
          </cell>
          <cell r="Z62" t="str">
            <v>n</v>
          </cell>
          <cell r="AA62"/>
          <cell r="AB62"/>
          <cell r="AG62" t="str">
            <v>Two year prog with Defra,  £1.4m of this relates to 18-19 re-profile.</v>
          </cell>
          <cell r="AH62" t="str">
            <v>A commitment has already been to DEFRA and they have began work on their delivery plans.</v>
          </cell>
          <cell r="AI62"/>
          <cell r="AO62">
            <v>3925</v>
          </cell>
          <cell r="AP62">
            <v>3925</v>
          </cell>
        </row>
        <row r="63">
          <cell r="D63"/>
          <cell r="E63"/>
          <cell r="F63" t="str">
            <v>GROSS</v>
          </cell>
          <cell r="G63" t="str">
            <v xml:space="preserve"> GROSS</v>
          </cell>
          <cell r="H63" t="str">
            <v>PLANNING REFORM</v>
          </cell>
          <cell r="I63">
            <v>44632</v>
          </cell>
          <cell r="J63" t="e">
            <v>#REF!</v>
          </cell>
          <cell r="K63">
            <v>28465</v>
          </cell>
          <cell r="L63">
            <v>19940</v>
          </cell>
          <cell r="M63">
            <v>250</v>
          </cell>
          <cell r="N63">
            <v>18735</v>
          </cell>
          <cell r="O63">
            <v>38925</v>
          </cell>
          <cell r="P63">
            <v>30900</v>
          </cell>
          <cell r="Q63"/>
          <cell r="R63">
            <v>26650</v>
          </cell>
          <cell r="S63"/>
          <cell r="T63"/>
          <cell r="U63"/>
          <cell r="V63">
            <v>18000</v>
          </cell>
          <cell r="W63">
            <v>8525</v>
          </cell>
          <cell r="X63">
            <v>-10460</v>
          </cell>
          <cell r="Y63"/>
          <cell r="Z63"/>
          <cell r="AA63"/>
          <cell r="AB63"/>
          <cell r="AO63"/>
          <cell r="AP63"/>
        </row>
        <row r="64">
          <cell r="D64" t="str">
            <v>X085A534</v>
          </cell>
          <cell r="E64" t="str">
            <v>X085A534-HCA SINGLE LAND PROGRAMME: DEL PROG VOTED</v>
          </cell>
          <cell r="F64" t="str">
            <v>GROSS</v>
          </cell>
          <cell r="G64" t="str">
            <v>X085A534 GROSS</v>
          </cell>
          <cell r="H64" t="str">
            <v>HCA SINGLE LAND PROGRAMME</v>
          </cell>
          <cell r="I64">
            <v>3173</v>
          </cell>
          <cell r="J64" t="e">
            <v>#REF!</v>
          </cell>
          <cell r="K64">
            <v>-6261</v>
          </cell>
          <cell r="L64">
            <v>23000</v>
          </cell>
          <cell r="M64"/>
          <cell r="N64">
            <v>17900</v>
          </cell>
          <cell r="O64">
            <v>40900</v>
          </cell>
          <cell r="P64">
            <v>26804</v>
          </cell>
          <cell r="Q64">
            <v>26804</v>
          </cell>
          <cell r="R64">
            <v>26804</v>
          </cell>
          <cell r="S64"/>
          <cell r="T64"/>
          <cell r="U64"/>
          <cell r="V64">
            <v>0</v>
          </cell>
          <cell r="W64">
            <v>-29261</v>
          </cell>
          <cell r="X64">
            <v>-47161</v>
          </cell>
          <cell r="Y64" t="str">
            <v>y</v>
          </cell>
          <cell r="Z64" t="str">
            <v>y</v>
          </cell>
          <cell r="AA64"/>
          <cell r="AB64" t="str">
            <v>£21m is CDEl pressure in 19/20. £5m RDEL. Ordinarily would convert to CDEL in 18/19 and BX to following year</v>
          </cell>
          <cell r="AD64" t="str">
            <v xml:space="preserve">The legal obligation is for holding and transaction costs associated with buying, selling and owning land. </v>
          </cell>
          <cell r="AF64" t="str">
            <v xml:space="preserve">The legal obligation is for holding and transaction costs associated with buying, selling and owning land. </v>
          </cell>
          <cell r="AG64" t="str">
            <v xml:space="preserve">Due dilliegence on PSL programmes and holding costs for land. </v>
          </cell>
          <cell r="AH64" t="str">
            <v>Not spending RDEL would slow down/stop large capital expenditure projects. In addition, receipts through this programme provide a net benefit to our RDEL position. We would not want to leave land unmanaged as this could open us upt to potential legal liabilities.</v>
          </cell>
          <cell r="AI64" t="str">
            <v>Yes - we would spend significantly less capital and reduce our pipeline of projects for future years. </v>
          </cell>
          <cell r="AJ64" t="str">
            <v xml:space="preserve">As soon as possible - any delays in contracting will delay capital expenditure. </v>
          </cell>
          <cell r="AK64" t="str">
            <v>Yes - RDEL receipts switched to CDEL and recycled. Could use existing CDEL budgets to recycle and not switch RDEL</v>
          </cell>
          <cell r="AL64">
            <v>40000</v>
          </cell>
          <cell r="AM64">
            <v>-40000</v>
          </cell>
          <cell r="AO64">
            <v>-804</v>
          </cell>
          <cell r="AP64">
            <v>26000</v>
          </cell>
        </row>
        <row r="65">
          <cell r="D65" t="str">
            <v>X085A534</v>
          </cell>
          <cell r="E65" t="str">
            <v>X085A534-HCA SINGLE LAND PROGRAMME: DEL PROG VOTED</v>
          </cell>
          <cell r="F65" t="str">
            <v>INCOME</v>
          </cell>
          <cell r="G65" t="str">
            <v>X085A534 INCOME</v>
          </cell>
          <cell r="H65" t="str">
            <v>HCA SINGLE LAND PROGRAMME income</v>
          </cell>
          <cell r="I65">
            <v>0</v>
          </cell>
          <cell r="J65" t="e">
            <v>#REF!</v>
          </cell>
          <cell r="K65">
            <v>0</v>
          </cell>
          <cell r="L65">
            <v>-33065</v>
          </cell>
          <cell r="M65"/>
          <cell r="N65">
            <v>-27000</v>
          </cell>
          <cell r="O65">
            <v>-27000</v>
          </cell>
          <cell r="P65">
            <v>-33065</v>
          </cell>
          <cell r="Q65">
            <v>-33065</v>
          </cell>
          <cell r="R65">
            <v>-58065</v>
          </cell>
          <cell r="S65"/>
          <cell r="T65"/>
          <cell r="U65"/>
          <cell r="V65">
            <v>-90000</v>
          </cell>
          <cell r="W65">
            <v>0</v>
          </cell>
          <cell r="X65" t="e">
            <v>#REF!</v>
          </cell>
          <cell r="Y65" t="str">
            <v>n</v>
          </cell>
          <cell r="Z65" t="str">
            <v>n</v>
          </cell>
          <cell r="AA65"/>
          <cell r="AB65"/>
          <cell r="AD65" t="str">
            <v>Homes England expect to receive £90 million income in total, £58 million is a pruednt estimate of total income and we can net position of £6 million net income budget as committed. </v>
          </cell>
          <cell r="AF65" t="str">
            <v>Homes England expect to receive £90 million income in total, £58 million is a pruednt estimate of total income and we can net position of £6 million net income budget as committed. </v>
          </cell>
          <cell r="AG65" t="str">
            <v>Homes England expect to receive £90 million income in total, £58 million is a pruednt estimate of total income and we can net position of £6 million net income budget as committed. </v>
          </cell>
          <cell r="AH65" t="str">
            <v>Some of the additinal income will need to be converted to CDEL but this should be covered by CDEL underspends</v>
          </cell>
          <cell r="AO65"/>
          <cell r="AP65">
            <v>-33065</v>
          </cell>
        </row>
        <row r="66">
          <cell r="D66" t="str">
            <v>X085A637</v>
          </cell>
          <cell r="E66" t="str">
            <v>X085A637-HIGH VALUE ASSETS DEL PROG VOTED</v>
          </cell>
          <cell r="F66" t="str">
            <v>GROSS</v>
          </cell>
          <cell r="G66" t="str">
            <v>X085A637 GROSS</v>
          </cell>
          <cell r="H66" t="str">
            <v xml:space="preserve">HIGH VALUE ASSETS </v>
          </cell>
          <cell r="I66">
            <v>100</v>
          </cell>
          <cell r="J66" t="e">
            <v>#REF!</v>
          </cell>
          <cell r="K66">
            <v>0</v>
          </cell>
          <cell r="L66">
            <v>0</v>
          </cell>
          <cell r="M66">
            <v>0</v>
          </cell>
          <cell r="N66">
            <v>0</v>
          </cell>
          <cell r="O66">
            <v>0</v>
          </cell>
          <cell r="P66"/>
          <cell r="Q66"/>
          <cell r="R66"/>
          <cell r="S66"/>
          <cell r="T66"/>
          <cell r="U66"/>
          <cell r="V66"/>
          <cell r="W66">
            <v>0</v>
          </cell>
          <cell r="X66">
            <v>0</v>
          </cell>
          <cell r="Y66" t="str">
            <v>n</v>
          </cell>
          <cell r="Z66" t="str">
            <v>n</v>
          </cell>
          <cell r="AA66"/>
          <cell r="AB66"/>
          <cell r="AO66"/>
          <cell r="AP66">
            <v>0</v>
          </cell>
        </row>
        <row r="67">
          <cell r="D67" t="str">
            <v>X085A665</v>
          </cell>
          <cell r="E67" t="str">
            <v>X085A665-LA LAND REVIEW NEW BURDENS DEL PROG VOTED</v>
          </cell>
          <cell r="F67" t="str">
            <v>GROSS</v>
          </cell>
          <cell r="G67" t="str">
            <v>X085A665 GROSS</v>
          </cell>
          <cell r="H67" t="str">
            <v xml:space="preserve">LA LAND REVIEW NEW BURDENS </v>
          </cell>
          <cell r="I67">
            <v>2250</v>
          </cell>
          <cell r="J67" t="e">
            <v>#REF!</v>
          </cell>
          <cell r="K67">
            <v>2250</v>
          </cell>
          <cell r="L67">
            <v>2250</v>
          </cell>
          <cell r="M67"/>
          <cell r="N67">
            <v>0</v>
          </cell>
          <cell r="O67">
            <v>2250</v>
          </cell>
          <cell r="P67">
            <v>2250</v>
          </cell>
          <cell r="Q67">
            <v>2250</v>
          </cell>
          <cell r="R67">
            <v>2250</v>
          </cell>
          <cell r="S67"/>
          <cell r="T67"/>
          <cell r="U67"/>
          <cell r="V67"/>
          <cell r="W67">
            <v>0</v>
          </cell>
          <cell r="X67">
            <v>0</v>
          </cell>
          <cell r="Y67" t="str">
            <v>n</v>
          </cell>
          <cell r="Z67" t="str">
            <v>n</v>
          </cell>
          <cell r="AA67"/>
          <cell r="AB67"/>
          <cell r="AO67"/>
          <cell r="AP67">
            <v>2250</v>
          </cell>
        </row>
        <row r="68">
          <cell r="D68"/>
          <cell r="E68"/>
          <cell r="F68" t="str">
            <v>GROSS</v>
          </cell>
          <cell r="G68" t="str">
            <v xml:space="preserve"> GROSS</v>
          </cell>
          <cell r="H68" t="str">
            <v>PUBLIC SECTOR LAND</v>
          </cell>
          <cell r="I68">
            <v>5523</v>
          </cell>
          <cell r="J68" t="e">
            <v>#REF!</v>
          </cell>
          <cell r="K68">
            <v>-4011</v>
          </cell>
          <cell r="L68">
            <v>-7815</v>
          </cell>
          <cell r="M68">
            <v>0</v>
          </cell>
          <cell r="N68">
            <v>-9100</v>
          </cell>
          <cell r="O68">
            <v>-16915</v>
          </cell>
          <cell r="P68">
            <v>-4011</v>
          </cell>
          <cell r="Q68"/>
          <cell r="R68">
            <v>-29011</v>
          </cell>
          <cell r="S68"/>
          <cell r="T68"/>
          <cell r="U68"/>
          <cell r="V68">
            <v>-90000</v>
          </cell>
          <cell r="W68">
            <v>3804</v>
          </cell>
          <cell r="X68">
            <v>12904</v>
          </cell>
          <cell r="Y68"/>
          <cell r="Z68"/>
          <cell r="AA68"/>
          <cell r="AB68"/>
          <cell r="AG68" t="str">
            <v>Due dilliegence on PSL programmes</v>
          </cell>
          <cell r="AH68" t="str">
            <v>Not spending RDEL would slow down/stop large capital expenditure projects. In addition, receipts through this programme provide a net benefit to our RDEL position.</v>
          </cell>
          <cell r="AI68" t="str">
            <v xml:space="preserve">Yes - we would spend significantly less capital and reduce our pipeline of projects for future years. </v>
          </cell>
          <cell r="AJ68" t="str">
            <v xml:space="preserve">As soon as possible - any delays in contracting will delay capital expenditure. </v>
          </cell>
          <cell r="AK68" t="str">
            <v>Yes - RDEL receipts switched to CDEL and recycled. Could use existing CDEL budgets to recycle and not switch RDEL</v>
          </cell>
          <cell r="AL68">
            <v>20000</v>
          </cell>
          <cell r="AM68">
            <v>-20000</v>
          </cell>
          <cell r="AO68"/>
          <cell r="AP68"/>
        </row>
        <row r="69">
          <cell r="D69"/>
          <cell r="E69"/>
          <cell r="F69" t="str">
            <v>GROSS</v>
          </cell>
          <cell r="G69" t="str">
            <v xml:space="preserve"> GROSS</v>
          </cell>
          <cell r="H69" t="str">
            <v>PORTFOLIO 1.A: HOUSING SUPPLY Total</v>
          </cell>
          <cell r="I69">
            <v>1332516</v>
          </cell>
          <cell r="J69" t="e">
            <v>#REF!</v>
          </cell>
          <cell r="K69">
            <v>1215631</v>
          </cell>
          <cell r="L69">
            <v>1123086</v>
          </cell>
          <cell r="M69">
            <v>23105</v>
          </cell>
          <cell r="N69">
            <v>55235</v>
          </cell>
          <cell r="O69">
            <v>1201426</v>
          </cell>
          <cell r="P69">
            <v>1216854.1200000001</v>
          </cell>
          <cell r="Q69"/>
          <cell r="R69">
            <v>1138905.1200000001</v>
          </cell>
          <cell r="S69"/>
          <cell r="T69"/>
          <cell r="U69"/>
          <cell r="V69">
            <v>1020366.1200000001</v>
          </cell>
          <cell r="W69">
            <v>92545</v>
          </cell>
          <cell r="X69">
            <v>14205</v>
          </cell>
          <cell r="Y69"/>
          <cell r="Z69"/>
          <cell r="AA69"/>
          <cell r="AB69"/>
          <cell r="AO69"/>
          <cell r="AP69"/>
        </row>
        <row r="70">
          <cell r="D70"/>
          <cell r="E70"/>
          <cell r="F70" t="str">
            <v>GROSS</v>
          </cell>
          <cell r="G70" t="str">
            <v xml:space="preserve"> GROSS</v>
          </cell>
          <cell r="H70" t="str">
            <v>STRATEGIC OBJECTIVE 1: Total</v>
          </cell>
          <cell r="I70">
            <v>1332516</v>
          </cell>
          <cell r="J70" t="e">
            <v>#REF!</v>
          </cell>
          <cell r="K70">
            <v>1215631</v>
          </cell>
          <cell r="L70">
            <v>1123086</v>
          </cell>
          <cell r="M70">
            <v>23105</v>
          </cell>
          <cell r="N70">
            <v>55235</v>
          </cell>
          <cell r="O70">
            <v>1201426</v>
          </cell>
          <cell r="P70">
            <v>1216854.1200000001</v>
          </cell>
          <cell r="Q70"/>
          <cell r="R70">
            <v>1138905.1200000001</v>
          </cell>
          <cell r="S70"/>
          <cell r="T70"/>
          <cell r="U70"/>
          <cell r="V70">
            <v>1020366.1200000001</v>
          </cell>
          <cell r="W70">
            <v>92545</v>
          </cell>
          <cell r="X70">
            <v>14205</v>
          </cell>
          <cell r="Y70"/>
          <cell r="Z70"/>
          <cell r="AA70"/>
          <cell r="AB70">
            <v>0</v>
          </cell>
          <cell r="AO70"/>
          <cell r="AP70"/>
        </row>
        <row r="71">
          <cell r="D71"/>
          <cell r="E71"/>
          <cell r="F71" t="str">
            <v>GROSS</v>
          </cell>
          <cell r="G71" t="str">
            <v xml:space="preserve"> GROSS</v>
          </cell>
          <cell r="H71"/>
          <cell r="I71"/>
          <cell r="J71"/>
          <cell r="K71"/>
          <cell r="L71"/>
          <cell r="M71"/>
          <cell r="N71"/>
          <cell r="O71"/>
          <cell r="P71"/>
          <cell r="Q71"/>
          <cell r="R71"/>
          <cell r="S71"/>
          <cell r="T71"/>
          <cell r="U71"/>
          <cell r="V71"/>
          <cell r="W71"/>
          <cell r="X71"/>
          <cell r="Y71"/>
          <cell r="Z71"/>
          <cell r="AA71"/>
          <cell r="AB71"/>
          <cell r="AO71"/>
          <cell r="AP71">
            <v>0</v>
          </cell>
        </row>
        <row r="72">
          <cell r="D72"/>
          <cell r="E72"/>
          <cell r="F72" t="str">
            <v>GROSS</v>
          </cell>
          <cell r="G72" t="str">
            <v xml:space="preserve"> GROSS</v>
          </cell>
          <cell r="H72" t="str">
            <v>STRATEGIC OBJECTIVE 2: MAKE THE VISION OF A PLACE YOU CALL HOME A REALITY</v>
          </cell>
          <cell r="I72"/>
          <cell r="J72"/>
          <cell r="K72"/>
          <cell r="L72"/>
          <cell r="M72"/>
          <cell r="N72"/>
          <cell r="O72"/>
          <cell r="P72"/>
          <cell r="Q72"/>
          <cell r="R72"/>
          <cell r="S72"/>
          <cell r="T72"/>
          <cell r="U72"/>
          <cell r="V72"/>
          <cell r="W72"/>
          <cell r="X72"/>
          <cell r="Y72"/>
          <cell r="Z72"/>
          <cell r="AA72"/>
          <cell r="AB72"/>
          <cell r="AP72">
            <v>0</v>
          </cell>
        </row>
        <row r="73">
          <cell r="D73" t="str">
            <v>X085A184</v>
          </cell>
          <cell r="E73" t="str">
            <v>X085A184-PREVENTING HOMELESSNESS DEL PROG VOTED</v>
          </cell>
          <cell r="F73" t="str">
            <v>GROSS</v>
          </cell>
          <cell r="G73" t="str">
            <v>X085A184 GROSS</v>
          </cell>
          <cell r="H73" t="str">
            <v xml:space="preserve">PREVENTING HOMELESSNESS </v>
          </cell>
          <cell r="I73">
            <v>57000</v>
          </cell>
          <cell r="J73" t="e">
            <v>#REF!</v>
          </cell>
          <cell r="K73">
            <v>46000</v>
          </cell>
          <cell r="L73">
            <v>51800</v>
          </cell>
          <cell r="M73"/>
          <cell r="N73">
            <v>8987</v>
          </cell>
          <cell r="O73">
            <v>60787</v>
          </cell>
          <cell r="P73">
            <v>63787</v>
          </cell>
          <cell r="Q73">
            <v>60787</v>
          </cell>
          <cell r="R73">
            <v>55000</v>
          </cell>
          <cell r="S73"/>
          <cell r="T73"/>
          <cell r="U73"/>
          <cell r="V73">
            <v>28800</v>
          </cell>
          <cell r="W73">
            <v>-5800</v>
          </cell>
          <cell r="X73">
            <v>-14787</v>
          </cell>
          <cell r="Y73" t="str">
            <v>n</v>
          </cell>
          <cell r="Z73" t="str">
            <v>n</v>
          </cell>
          <cell r="AA73"/>
          <cell r="AB73" t="str">
            <v>WB for 18/19 should have increased by £14m. This would make the underspend in 18/19 £45m we had planned to re-profile all of this to meet 92m pressure. Additional £10m pressure is due to slippage since supps</v>
          </cell>
          <cell r="AD73" t="str">
            <v>£27.8m Homelessness Reduction Act new burdens costs for Yr 2. £1m for HAST advisers fixed term employment contracts.</v>
          </cell>
          <cell r="AE73" t="str">
            <v>Med - Low</v>
          </cell>
          <cell r="AF73" t="str">
            <v>£27.8m Homelessness Reduction Act new burdens costs for Yr 2. £1m for HAST advisers.</v>
          </cell>
          <cell r="AG73" t="str">
            <v>Unallocated funding is for Access to the PRS (upto £15 million) fund announced at AB17, £18 million for Housing First pilots and other Homelessness Prevention projects. </v>
          </cell>
          <cell r="AH73" t="str">
            <v xml:space="preserve">This funding supports announced programmes, or long standing pieces of work undertaken by stakeholders such as Crisis or Shelter - so there are likely to be reputational impacts if funding is cut. </v>
          </cell>
          <cell r="AI73" t="str">
            <v xml:space="preserve">We are looking to identify savings in projects already to help manage the overall pressure in this Division. </v>
          </cell>
          <cell r="AJ73" t="str">
            <v xml:space="preserve">Decision on 19-20 allocations are planned for Jan and Feb - so that we can inform stakeholders and give a full year to deliver the projects. </v>
          </cell>
          <cell r="AO73"/>
          <cell r="AP73">
            <v>60787</v>
          </cell>
        </row>
        <row r="74">
          <cell r="D74" t="str">
            <v>X085A667</v>
          </cell>
          <cell r="E74" t="str">
            <v>X085A667-FLEXIBLE HOMELESSNESS SUPPORT GRANT (FHSG) DEL PROG</v>
          </cell>
          <cell r="F74" t="str">
            <v>GROSS</v>
          </cell>
          <cell r="G74" t="str">
            <v>X085A667 GROSS</v>
          </cell>
          <cell r="H74" t="str">
            <v>FLEXIBLE HOMELESSNESS SUPPORT GRANT (FHSG)</v>
          </cell>
          <cell r="I74">
            <v>215100</v>
          </cell>
          <cell r="J74" t="e">
            <v>#REF!</v>
          </cell>
          <cell r="K74">
            <v>215000</v>
          </cell>
          <cell r="L74">
            <v>207100</v>
          </cell>
          <cell r="M74"/>
          <cell r="N74">
            <v>7900</v>
          </cell>
          <cell r="O74">
            <v>215000</v>
          </cell>
          <cell r="P74">
            <v>215000</v>
          </cell>
          <cell r="Q74">
            <v>215000</v>
          </cell>
          <cell r="R74">
            <v>215000</v>
          </cell>
          <cell r="S74"/>
          <cell r="T74"/>
          <cell r="U74"/>
          <cell r="V74">
            <v>207100</v>
          </cell>
          <cell r="W74">
            <v>7900</v>
          </cell>
          <cell r="X74">
            <v>0</v>
          </cell>
          <cell r="Y74" t="str">
            <v>n</v>
          </cell>
          <cell r="Z74" t="str">
            <v>n</v>
          </cell>
          <cell r="AA74"/>
          <cell r="AB74" t="str">
            <v>£7.9m can be used to meet pressures in Homelessness</v>
          </cell>
          <cell r="AD74" t="str">
            <v>Allocated on a formula basis. Allocations for 2019-20 were published March 2018</v>
          </cell>
          <cell r="AE74" t="str">
            <v>Low</v>
          </cell>
          <cell r="AF74" t="str">
            <v>Allocated on a formula basis. Allocations for 2019-20 were published March 2018</v>
          </cell>
          <cell r="AG74" t="str">
            <v>Unallocated funding was topsliced for London Collab project which is delayed.</v>
          </cell>
          <cell r="AH74" t="str">
            <v xml:space="preserve">If funding is not spent on Homelessness  (where we have a big pressure), then we would re-distribute these funds to Las via a formula. </v>
          </cell>
          <cell r="AI74" t="str">
            <v xml:space="preserve">We must spend the £215m of FHSG on demonstrable Homelessness activity - if not allocated directly thorugh the formula. </v>
          </cell>
          <cell r="AJ74" t="str">
            <v xml:space="preserve">The £7.9m will likely be used to meet wider pressures. So decisions on allocation will be taken early in 19-20. </v>
          </cell>
          <cell r="AO74"/>
          <cell r="AP74">
            <v>215000</v>
          </cell>
        </row>
        <row r="75">
          <cell r="D75"/>
          <cell r="E75"/>
          <cell r="F75" t="str">
            <v>GROSS</v>
          </cell>
          <cell r="G75" t="str">
            <v xml:space="preserve"> GROSS</v>
          </cell>
          <cell r="H75" t="str">
            <v>HOMELESSNESS</v>
          </cell>
          <cell r="I75">
            <v>272100</v>
          </cell>
          <cell r="J75" t="e">
            <v>#REF!</v>
          </cell>
          <cell r="K75">
            <v>261000</v>
          </cell>
          <cell r="L75">
            <v>258900</v>
          </cell>
          <cell r="M75">
            <v>0</v>
          </cell>
          <cell r="N75">
            <v>16887</v>
          </cell>
          <cell r="O75">
            <v>275787</v>
          </cell>
          <cell r="P75">
            <v>278787</v>
          </cell>
          <cell r="Q75"/>
          <cell r="R75">
            <v>270000</v>
          </cell>
          <cell r="S75"/>
          <cell r="T75"/>
          <cell r="U75"/>
          <cell r="V75">
            <v>235900</v>
          </cell>
          <cell r="W75">
            <v>2100</v>
          </cell>
          <cell r="X75">
            <v>-14787</v>
          </cell>
          <cell r="Y75"/>
          <cell r="Z75"/>
          <cell r="AA75"/>
          <cell r="AB75"/>
          <cell r="AO75"/>
          <cell r="AP75"/>
        </row>
        <row r="76">
          <cell r="D76" t="str">
            <v>X085A783</v>
          </cell>
          <cell r="E76" t="str">
            <v>X085A783-ROUGH SLEEPING INITIATIVE DEL PROG VOTED</v>
          </cell>
          <cell r="F76" t="str">
            <v>GROSS</v>
          </cell>
          <cell r="G76" t="str">
            <v>X085A783 GROSS</v>
          </cell>
          <cell r="H76" t="str">
            <v xml:space="preserve">ROUGH SLEEPING INITIATIVE </v>
          </cell>
          <cell r="I76">
            <v>0</v>
          </cell>
          <cell r="J76" t="e">
            <v>#REF!</v>
          </cell>
          <cell r="K76">
            <v>0</v>
          </cell>
          <cell r="L76">
            <v>34000</v>
          </cell>
          <cell r="M76"/>
          <cell r="N76">
            <v>58000</v>
          </cell>
          <cell r="O76">
            <v>92000</v>
          </cell>
          <cell r="P76">
            <v>101500</v>
          </cell>
          <cell r="Q76">
            <v>92000</v>
          </cell>
          <cell r="R76">
            <v>85001</v>
          </cell>
          <cell r="S76"/>
          <cell r="T76"/>
          <cell r="U76"/>
          <cell r="V76">
            <v>45000</v>
          </cell>
          <cell r="W76">
            <v>-34000</v>
          </cell>
          <cell r="X76">
            <v>-92000</v>
          </cell>
          <cell r="Y76" t="str">
            <v>n</v>
          </cell>
          <cell r="Z76" t="str">
            <v>n</v>
          </cell>
          <cell r="AA76"/>
          <cell r="AB76"/>
          <cell r="AD76" t="str">
            <v>Funding allocated for councils to help rough sleepers £34 million with a fyrther £11 million announced as earmarked for Rough Sleepers</v>
          </cell>
          <cell r="AE76" t="str">
            <v>Med</v>
          </cell>
          <cell r="AF76" t="str">
            <v>Funding allocated for councils to help rough sleepers £34 million with a fyrther £11 million announced as earmarked for Rough Sleepers</v>
          </cell>
          <cell r="AG76" t="str">
            <v>Planned funding is for the Rapid Re-Housing pathway (£40 million) whihc requires unblocking for announcement asap. Other elements of the Rough Sleeping Strategy announced in 2018. </v>
          </cell>
          <cell r="AH76" t="str">
            <v>Significant reputational impacts</v>
          </cell>
          <cell r="AI76" t="str">
            <v>In theory we could choose to spend less in this area. There is no political will in MHCLG or No.10 to do so and the commitment was announced less than 12 months ago. There was significant media coverage of the fact that this wasn't new money in the first place. There is likely to be natural slippage and optimisim in the planned expenditure. Therefore the likely scenario has built in some natural slippage.</v>
          </cell>
          <cell r="AJ76" t="str">
            <v xml:space="preserve">We could delay decisions, however this would inevitably result in a reduced impact on the count in November 2019 and likely lead to slippage of spend in 20-21. </v>
          </cell>
          <cell r="AO76"/>
          <cell r="AP76">
            <v>92000</v>
          </cell>
        </row>
        <row r="77">
          <cell r="D77"/>
          <cell r="E77"/>
          <cell r="F77" t="str">
            <v>GROSS</v>
          </cell>
          <cell r="G77" t="str">
            <v xml:space="preserve"> GROSS</v>
          </cell>
          <cell r="H77" t="str">
            <v>ROUGH SLEEPING</v>
          </cell>
          <cell r="I77">
            <v>0</v>
          </cell>
          <cell r="J77" t="e">
            <v>#REF!</v>
          </cell>
          <cell r="K77">
            <v>0</v>
          </cell>
          <cell r="L77">
            <v>34000</v>
          </cell>
          <cell r="M77">
            <v>0</v>
          </cell>
          <cell r="N77">
            <v>58000</v>
          </cell>
          <cell r="O77">
            <v>92000</v>
          </cell>
          <cell r="P77">
            <v>101500</v>
          </cell>
          <cell r="Q77"/>
          <cell r="R77">
            <v>85001</v>
          </cell>
          <cell r="S77"/>
          <cell r="T77"/>
          <cell r="U77"/>
          <cell r="V77">
            <v>45000</v>
          </cell>
          <cell r="W77">
            <v>-34000</v>
          </cell>
          <cell r="X77">
            <v>-92000</v>
          </cell>
          <cell r="Y77"/>
          <cell r="Z77"/>
          <cell r="AA77"/>
          <cell r="AB77"/>
          <cell r="AO77"/>
          <cell r="AP77"/>
        </row>
        <row r="78">
          <cell r="D78" t="str">
            <v>X085A186</v>
          </cell>
          <cell r="E78" t="str">
            <v>X085A186-NAT. BODY FOR HOME IMPROVEMENT AGENCIES (FOUNDATION</v>
          </cell>
          <cell r="F78" t="str">
            <v>GROSS</v>
          </cell>
          <cell r="G78" t="str">
            <v>X085A186 GROSS</v>
          </cell>
          <cell r="H78" t="str">
            <v>NAT. BODY FOR HOME IMPROVEMENT AGENCIES (FOUNDATION</v>
          </cell>
          <cell r="I78">
            <v>1080</v>
          </cell>
          <cell r="J78" t="e">
            <v>#REF!</v>
          </cell>
          <cell r="K78">
            <v>1080</v>
          </cell>
          <cell r="L78">
            <v>1080</v>
          </cell>
          <cell r="M78"/>
          <cell r="N78">
            <v>0</v>
          </cell>
          <cell r="O78">
            <v>1080</v>
          </cell>
          <cell r="P78">
            <v>1080</v>
          </cell>
          <cell r="Q78">
            <v>1080</v>
          </cell>
          <cell r="R78">
            <v>1081</v>
          </cell>
          <cell r="S78"/>
          <cell r="T78"/>
          <cell r="U78"/>
          <cell r="V78">
            <v>1080</v>
          </cell>
          <cell r="W78">
            <v>0</v>
          </cell>
          <cell r="X78">
            <v>0</v>
          </cell>
          <cell r="Y78" t="str">
            <v>n</v>
          </cell>
          <cell r="Z78" t="str">
            <v>n</v>
          </cell>
          <cell r="AA78"/>
          <cell r="AB78" t="str">
            <v>Contractual commitment</v>
          </cell>
          <cell r="AO78"/>
          <cell r="AP78">
            <v>1080</v>
          </cell>
        </row>
        <row r="79">
          <cell r="D79"/>
          <cell r="E79"/>
          <cell r="F79" t="str">
            <v>GROSS</v>
          </cell>
          <cell r="G79" t="str">
            <v xml:space="preserve"> GROSS</v>
          </cell>
          <cell r="H79" t="str">
            <v>SUPPORTED HOUSING</v>
          </cell>
          <cell r="I79">
            <v>1080</v>
          </cell>
          <cell r="J79" t="e">
            <v>#REF!</v>
          </cell>
          <cell r="K79">
            <v>1080</v>
          </cell>
          <cell r="L79">
            <v>1080</v>
          </cell>
          <cell r="M79">
            <v>0</v>
          </cell>
          <cell r="N79">
            <v>0</v>
          </cell>
          <cell r="O79">
            <v>1080</v>
          </cell>
          <cell r="P79">
            <v>1080</v>
          </cell>
          <cell r="Q79"/>
          <cell r="R79">
            <v>1081</v>
          </cell>
          <cell r="S79"/>
          <cell r="T79"/>
          <cell r="U79"/>
          <cell r="V79">
            <v>1080</v>
          </cell>
          <cell r="W79">
            <v>0</v>
          </cell>
          <cell r="X79">
            <v>0</v>
          </cell>
          <cell r="Y79"/>
          <cell r="Z79"/>
          <cell r="AA79"/>
          <cell r="AB79"/>
          <cell r="AO79"/>
          <cell r="AP79"/>
        </row>
        <row r="80">
          <cell r="D80"/>
          <cell r="E80"/>
          <cell r="F80" t="str">
            <v>GROSS</v>
          </cell>
          <cell r="G80" t="str">
            <v xml:space="preserve"> GROSS</v>
          </cell>
          <cell r="H80" t="str">
            <v>PORTFOLIO 2.A: HELPING VULNERABLE PEOPLE Total</v>
          </cell>
          <cell r="I80">
            <v>273180</v>
          </cell>
          <cell r="J80" t="e">
            <v>#REF!</v>
          </cell>
          <cell r="K80">
            <v>262080</v>
          </cell>
          <cell r="L80">
            <v>293980</v>
          </cell>
          <cell r="M80">
            <v>0</v>
          </cell>
          <cell r="N80">
            <v>74887</v>
          </cell>
          <cell r="O80">
            <v>368867</v>
          </cell>
          <cell r="P80">
            <v>381367</v>
          </cell>
          <cell r="Q80">
            <v>0</v>
          </cell>
          <cell r="R80">
            <v>356082</v>
          </cell>
          <cell r="S80"/>
          <cell r="T80"/>
          <cell r="U80"/>
          <cell r="V80">
            <v>281980</v>
          </cell>
          <cell r="W80">
            <v>-31900</v>
          </cell>
          <cell r="X80">
            <v>-106787</v>
          </cell>
          <cell r="Y80"/>
          <cell r="Z80"/>
          <cell r="AA80"/>
          <cell r="AB80">
            <v>0</v>
          </cell>
          <cell r="AO80"/>
          <cell r="AP80"/>
        </row>
        <row r="81">
          <cell r="D81" t="str">
            <v>X085A538</v>
          </cell>
          <cell r="E81" t="str">
            <v>X085A538-PRS NEW BURDENS DEL PROG VOTED</v>
          </cell>
          <cell r="F81" t="str">
            <v>GROSS</v>
          </cell>
          <cell r="G81" t="str">
            <v>X085A538 GROSS</v>
          </cell>
          <cell r="H81" t="str">
            <v xml:space="preserve">PRS NEW BURDENS </v>
          </cell>
          <cell r="I81">
            <v>409</v>
          </cell>
          <cell r="J81" t="e">
            <v>#REF!</v>
          </cell>
          <cell r="K81">
            <v>409</v>
          </cell>
          <cell r="L81">
            <v>418</v>
          </cell>
          <cell r="M81"/>
          <cell r="N81">
            <v>0</v>
          </cell>
          <cell r="O81">
            <v>418</v>
          </cell>
          <cell r="P81">
            <v>409</v>
          </cell>
          <cell r="Q81">
            <v>409</v>
          </cell>
          <cell r="R81">
            <v>410</v>
          </cell>
          <cell r="S81"/>
          <cell r="T81"/>
          <cell r="U81"/>
          <cell r="V81">
            <v>409</v>
          </cell>
          <cell r="W81">
            <v>-9</v>
          </cell>
          <cell r="X81">
            <v>-9</v>
          </cell>
          <cell r="Y81" t="str">
            <v>n</v>
          </cell>
          <cell r="Z81" t="str">
            <v>n</v>
          </cell>
          <cell r="AA81"/>
          <cell r="AB81"/>
          <cell r="AO81">
            <v>9</v>
          </cell>
          <cell r="AP81">
            <v>418</v>
          </cell>
        </row>
        <row r="82">
          <cell r="D82" t="str">
            <v>X085A716</v>
          </cell>
          <cell r="E82" t="str">
            <v>X085A716-LEASEHOLD REFORM DEL PROG VOTED</v>
          </cell>
          <cell r="F82" t="str">
            <v>GROSS</v>
          </cell>
          <cell r="G82" t="str">
            <v>X085A716 GROSS</v>
          </cell>
          <cell r="H82" t="str">
            <v xml:space="preserve">LEASEHOLD REFORM </v>
          </cell>
          <cell r="I82">
            <v>2700</v>
          </cell>
          <cell r="J82" t="e">
            <v>#REF!</v>
          </cell>
          <cell r="K82">
            <v>0</v>
          </cell>
          <cell r="L82">
            <v>819.5</v>
          </cell>
          <cell r="M82"/>
          <cell r="N82">
            <v>0</v>
          </cell>
          <cell r="O82">
            <v>819.5</v>
          </cell>
          <cell r="P82">
            <v>820</v>
          </cell>
          <cell r="Q82">
            <v>820</v>
          </cell>
          <cell r="R82">
            <v>820</v>
          </cell>
          <cell r="S82"/>
          <cell r="T82"/>
          <cell r="U82"/>
          <cell r="V82">
            <v>820</v>
          </cell>
          <cell r="W82">
            <v>-819.5</v>
          </cell>
          <cell r="X82">
            <v>-819.5</v>
          </cell>
          <cell r="Y82" t="str">
            <v>n</v>
          </cell>
          <cell r="Z82" t="str">
            <v>n</v>
          </cell>
          <cell r="AA82"/>
          <cell r="AB82"/>
          <cell r="AD82" t="str">
            <v>Contract with the Law Commission until 19/20, to deliver a series of legislative leasehold reforms</v>
          </cell>
          <cell r="AF82" t="str">
            <v>Contract with the Law Commission until 19/20, to deliver a series of legislative leasehold reforms</v>
          </cell>
          <cell r="AO82"/>
          <cell r="AP82">
            <v>820</v>
          </cell>
        </row>
        <row r="83">
          <cell r="D83" t="str">
            <v>X085A781</v>
          </cell>
          <cell r="E83" t="str">
            <v>X085A781-SUPPORT FOR PRS ACCESS DEL PROG VOTED</v>
          </cell>
          <cell r="F83" t="str">
            <v>GROSS</v>
          </cell>
          <cell r="G83" t="str">
            <v>X085A781 GROSS</v>
          </cell>
          <cell r="H83" t="str">
            <v xml:space="preserve">SUPPORT FOR PRS ACCESS </v>
          </cell>
          <cell r="I83">
            <v>10000</v>
          </cell>
          <cell r="J83" t="e">
            <v>#REF!</v>
          </cell>
          <cell r="K83">
            <v>0</v>
          </cell>
          <cell r="L83">
            <v>0</v>
          </cell>
          <cell r="M83"/>
          <cell r="N83">
            <v>0</v>
          </cell>
          <cell r="O83">
            <v>0</v>
          </cell>
          <cell r="P83"/>
          <cell r="Q83"/>
          <cell r="R83"/>
          <cell r="S83"/>
          <cell r="T83"/>
          <cell r="U83"/>
          <cell r="V83"/>
          <cell r="W83">
            <v>0</v>
          </cell>
          <cell r="X83">
            <v>0</v>
          </cell>
          <cell r="Y83" t="str">
            <v>n</v>
          </cell>
          <cell r="Z83" t="str">
            <v>n</v>
          </cell>
          <cell r="AA83"/>
          <cell r="AB83" t="str">
            <v>Within Homelessness budgets</v>
          </cell>
          <cell r="AO83"/>
          <cell r="AP83">
            <v>0</v>
          </cell>
        </row>
        <row r="84">
          <cell r="D84"/>
          <cell r="E84"/>
          <cell r="F84" t="str">
            <v>GROSS</v>
          </cell>
          <cell r="G84" t="str">
            <v xml:space="preserve"> GROSS</v>
          </cell>
          <cell r="H84" t="str">
            <v>LEASEHOLD REFORM</v>
          </cell>
          <cell r="I84">
            <v>13109</v>
          </cell>
          <cell r="J84" t="e">
            <v>#REF!</v>
          </cell>
          <cell r="K84">
            <v>409</v>
          </cell>
          <cell r="L84">
            <v>1237.5</v>
          </cell>
          <cell r="M84">
            <v>0</v>
          </cell>
          <cell r="N84">
            <v>0</v>
          </cell>
          <cell r="O84">
            <v>1237.5</v>
          </cell>
          <cell r="P84">
            <v>1229</v>
          </cell>
          <cell r="Q84"/>
          <cell r="R84">
            <v>1230</v>
          </cell>
          <cell r="S84"/>
          <cell r="T84"/>
          <cell r="U84"/>
          <cell r="V84">
            <v>1229</v>
          </cell>
          <cell r="W84">
            <v>-828.5</v>
          </cell>
          <cell r="X84">
            <v>-828.5</v>
          </cell>
          <cell r="Y84"/>
          <cell r="Z84"/>
          <cell r="AA84"/>
          <cell r="AB84"/>
          <cell r="AE84" t="str">
            <v>Low</v>
          </cell>
          <cell r="AJ84" t="str">
            <v>Contract runs out in 20/21</v>
          </cell>
          <cell r="AO84"/>
          <cell r="AP84"/>
        </row>
        <row r="85">
          <cell r="D85" t="str">
            <v>X085A295</v>
          </cell>
          <cell r="E85" t="str">
            <v>X085A295-RENT OFFICER SERVICES AND PENSIONS LIABILITIES DEL</v>
          </cell>
          <cell r="F85" t="str">
            <v>GROSS</v>
          </cell>
          <cell r="G85" t="str">
            <v>X085A295 GROSS</v>
          </cell>
          <cell r="H85" t="str">
            <v>RENT OFFICER SERVICES AND PENSIONS LIABILITIES</v>
          </cell>
          <cell r="I85">
            <v>2135</v>
          </cell>
          <cell r="J85" t="e">
            <v>#REF!</v>
          </cell>
          <cell r="K85">
            <v>2035</v>
          </cell>
          <cell r="L85">
            <v>2035</v>
          </cell>
          <cell r="M85"/>
          <cell r="N85">
            <v>0</v>
          </cell>
          <cell r="O85">
            <v>2035</v>
          </cell>
          <cell r="P85">
            <v>2035</v>
          </cell>
          <cell r="Q85">
            <v>2035</v>
          </cell>
          <cell r="R85">
            <v>2035</v>
          </cell>
          <cell r="S85"/>
          <cell r="T85"/>
          <cell r="U85"/>
          <cell r="V85">
            <v>1700</v>
          </cell>
          <cell r="W85">
            <v>0</v>
          </cell>
          <cell r="X85">
            <v>0</v>
          </cell>
          <cell r="Y85" t="str">
            <v>n</v>
          </cell>
          <cell r="Z85" t="str">
            <v>n</v>
          </cell>
          <cell r="AA85"/>
          <cell r="AB85"/>
          <cell r="AE85" t="str">
            <v>Low</v>
          </cell>
          <cell r="AG85" t="str">
            <v>This is for statutory fair rent services which are provided by the VOA. MOU is under review but we will be required to meet the costs of the services required.</v>
          </cell>
          <cell r="AH85" t="str">
            <v>Likely  significant reputational damage within government and involvement of very senior officials across MHCLG, VOA, HMRC and HMT. Possible legal recourse</v>
          </cell>
          <cell r="AI85" t="str">
            <v>No short term choice. It would require a policy choice and possible legislation change to stop checking of fair rents.</v>
          </cell>
          <cell r="AJ85" t="str">
            <v>ASAP, the majority of costs are staff costs so it would require  time tpo reduce the costs.</v>
          </cell>
          <cell r="AO85"/>
          <cell r="AP85">
            <v>2035</v>
          </cell>
        </row>
        <row r="86">
          <cell r="D86" t="str">
            <v>X085A306</v>
          </cell>
          <cell r="E86" t="str">
            <v>X085A306-TENANT EMPOWERMENT DEL PROG VOTED</v>
          </cell>
          <cell r="F86" t="str">
            <v>GROSS</v>
          </cell>
          <cell r="G86" t="str">
            <v>X085A306 GROSS</v>
          </cell>
          <cell r="H86" t="str">
            <v xml:space="preserve">TENANT EMPOWERMENT </v>
          </cell>
          <cell r="I86">
            <v>0</v>
          </cell>
          <cell r="J86" t="e">
            <v>#REF!</v>
          </cell>
          <cell r="K86"/>
          <cell r="L86">
            <v>300</v>
          </cell>
          <cell r="M86"/>
          <cell r="N86">
            <v>450</v>
          </cell>
          <cell r="O86">
            <v>750</v>
          </cell>
          <cell r="P86">
            <v>750</v>
          </cell>
          <cell r="Q86">
            <v>750</v>
          </cell>
          <cell r="R86">
            <v>500</v>
          </cell>
          <cell r="S86"/>
          <cell r="T86"/>
          <cell r="U86"/>
          <cell r="V86"/>
          <cell r="W86">
            <v>-300</v>
          </cell>
          <cell r="X86">
            <v>-750</v>
          </cell>
          <cell r="Y86" t="str">
            <v>n</v>
          </cell>
          <cell r="Z86" t="str">
            <v>n</v>
          </cell>
          <cell r="AA86"/>
          <cell r="AB86"/>
          <cell r="AO86"/>
          <cell r="AP86">
            <v>750</v>
          </cell>
        </row>
        <row r="87">
          <cell r="D87" t="str">
            <v>X085A635</v>
          </cell>
          <cell r="E87" t="str">
            <v>X085A635-SMOKE &amp; CO ALARMS DEL PROG VOTED</v>
          </cell>
          <cell r="F87" t="str">
            <v>GROSS</v>
          </cell>
          <cell r="G87" t="str">
            <v>X085A635 GROSS</v>
          </cell>
          <cell r="H87" t="str">
            <v xml:space="preserve">SMOKE &amp; CO ALARMS </v>
          </cell>
          <cell r="I87">
            <v>70</v>
          </cell>
          <cell r="J87" t="e">
            <v>#REF!</v>
          </cell>
          <cell r="K87">
            <v>70</v>
          </cell>
          <cell r="L87">
            <v>70</v>
          </cell>
          <cell r="M87"/>
          <cell r="N87">
            <v>0</v>
          </cell>
          <cell r="O87">
            <v>70</v>
          </cell>
          <cell r="P87">
            <v>70</v>
          </cell>
          <cell r="Q87">
            <v>70</v>
          </cell>
          <cell r="R87">
            <v>70</v>
          </cell>
          <cell r="S87"/>
          <cell r="T87"/>
          <cell r="U87"/>
          <cell r="V87">
            <v>0</v>
          </cell>
          <cell r="W87">
            <v>0</v>
          </cell>
          <cell r="X87">
            <v>0</v>
          </cell>
          <cell r="Y87" t="str">
            <v>n</v>
          </cell>
          <cell r="Z87" t="str">
            <v>n</v>
          </cell>
          <cell r="AA87"/>
          <cell r="AB87"/>
          <cell r="AO87"/>
          <cell r="AP87">
            <v>70</v>
          </cell>
        </row>
        <row r="88">
          <cell r="D88" t="str">
            <v>X085A645</v>
          </cell>
          <cell r="E88" t="str">
            <v>X085A645-ROGUE LANDLORDS DEL PROG VOTED</v>
          </cell>
          <cell r="F88" t="str">
            <v>GROSS</v>
          </cell>
          <cell r="G88" t="str">
            <v>X085A645 GROSS</v>
          </cell>
          <cell r="H88" t="str">
            <v xml:space="preserve">ROGUE LANDLORDS </v>
          </cell>
          <cell r="I88">
            <v>8149</v>
          </cell>
          <cell r="J88" t="e">
            <v>#REF!</v>
          </cell>
          <cell r="K88"/>
          <cell r="L88"/>
          <cell r="M88"/>
          <cell r="N88"/>
          <cell r="O88">
            <v>0</v>
          </cell>
          <cell r="P88"/>
          <cell r="Q88"/>
          <cell r="R88"/>
          <cell r="S88"/>
          <cell r="T88"/>
          <cell r="U88"/>
          <cell r="V88">
            <v>1000</v>
          </cell>
          <cell r="W88">
            <v>0</v>
          </cell>
          <cell r="X88">
            <v>0</v>
          </cell>
          <cell r="Y88" t="str">
            <v>n</v>
          </cell>
          <cell r="Z88" t="str">
            <v>n</v>
          </cell>
          <cell r="AA88"/>
          <cell r="AB88"/>
          <cell r="AE88" t="str">
            <v>Medium</v>
          </cell>
          <cell r="AG88" t="str">
            <v>Funding for enforcement of Rogue Landlord measures  -demand led paid to HMCTS</v>
          </cell>
          <cell r="AH88" t="str">
            <v xml:space="preserve">We would not be able to prosecute people and meet statutory duties to enforce legislation. </v>
          </cell>
          <cell r="AI88" t="str">
            <v>Yes - depending on the volume of cases which come thorugh the courts</v>
          </cell>
          <cell r="AJ88" t="str">
            <v>2019-20 - if costs became due we nwould need to find them form alternative sources</v>
          </cell>
          <cell r="AK88" t="str">
            <v>Yes</v>
          </cell>
          <cell r="AL88">
            <v>3157</v>
          </cell>
          <cell r="AM88">
            <v>0</v>
          </cell>
          <cell r="AO88"/>
          <cell r="AP88">
            <v>0</v>
          </cell>
        </row>
        <row r="89">
          <cell r="D89" t="str">
            <v>X085A763</v>
          </cell>
          <cell r="E89" t="str">
            <v>X085A763-ESTATE AGENTS REGULATION DEL PROG VOTED</v>
          </cell>
          <cell r="F89" t="str">
            <v>GROSS</v>
          </cell>
          <cell r="G89" t="str">
            <v>X085A763 GROSS</v>
          </cell>
          <cell r="H89" t="str">
            <v xml:space="preserve">ESTATE AGENTS REGULATION </v>
          </cell>
          <cell r="I89">
            <v>269</v>
          </cell>
          <cell r="J89" t="e">
            <v>#REF!</v>
          </cell>
          <cell r="K89">
            <v>269</v>
          </cell>
          <cell r="L89"/>
          <cell r="M89">
            <v>355</v>
          </cell>
          <cell r="N89">
            <v>0</v>
          </cell>
          <cell r="O89">
            <v>355</v>
          </cell>
          <cell r="P89">
            <v>355</v>
          </cell>
          <cell r="Q89">
            <v>355</v>
          </cell>
          <cell r="R89">
            <v>355</v>
          </cell>
          <cell r="S89"/>
          <cell r="T89"/>
          <cell r="U89"/>
          <cell r="V89">
            <v>200</v>
          </cell>
          <cell r="W89">
            <v>269</v>
          </cell>
          <cell r="X89">
            <v>-86</v>
          </cell>
          <cell r="Y89" t="str">
            <v>n</v>
          </cell>
          <cell r="Z89" t="str">
            <v>n</v>
          </cell>
          <cell r="AA89"/>
          <cell r="AB89"/>
          <cell r="AE89" t="str">
            <v>Medium</v>
          </cell>
          <cell r="AG89" t="str">
            <v>Letting agency transparency and redress requirements </v>
          </cell>
          <cell r="AO89"/>
          <cell r="AP89">
            <v>355</v>
          </cell>
        </row>
        <row r="90">
          <cell r="D90" t="str">
            <v>X085A790</v>
          </cell>
          <cell r="E90" t="str">
            <v>X085A790-PRS TRIBUNAL COSTS DEL PROG VOTED</v>
          </cell>
          <cell r="F90" t="str">
            <v>GROSS</v>
          </cell>
          <cell r="G90" t="str">
            <v>X085A790 GROSS</v>
          </cell>
          <cell r="H90" t="str">
            <v xml:space="preserve">PRS TRIBUNAL COSTS </v>
          </cell>
          <cell r="I90">
            <v>0</v>
          </cell>
          <cell r="J90" t="e">
            <v>#REF!</v>
          </cell>
          <cell r="K90"/>
          <cell r="L90">
            <v>0</v>
          </cell>
          <cell r="M90">
            <v>3157</v>
          </cell>
          <cell r="N90">
            <v>0</v>
          </cell>
          <cell r="O90">
            <v>3157</v>
          </cell>
          <cell r="P90">
            <v>3157</v>
          </cell>
          <cell r="Q90">
            <v>2000</v>
          </cell>
          <cell r="R90">
            <v>1500</v>
          </cell>
          <cell r="S90"/>
          <cell r="T90"/>
          <cell r="U90"/>
          <cell r="V90"/>
          <cell r="W90">
            <v>0</v>
          </cell>
          <cell r="X90">
            <v>-3157</v>
          </cell>
          <cell r="Y90" t="str">
            <v>n</v>
          </cell>
          <cell r="Z90" t="str">
            <v>n</v>
          </cell>
          <cell r="AA90"/>
          <cell r="AB90"/>
          <cell r="AO90"/>
          <cell r="AP90">
            <v>2000</v>
          </cell>
        </row>
        <row r="91">
          <cell r="D91" t="str">
            <v>X085A791</v>
          </cell>
          <cell r="E91" t="str">
            <v>X085A791-PRS RESEARCH &amp; REVIEWS DEL PROG VOTED</v>
          </cell>
          <cell r="F91" t="str">
            <v>GROSS</v>
          </cell>
          <cell r="G91" t="str">
            <v>X085A791 GROSS</v>
          </cell>
          <cell r="H91" t="str">
            <v xml:space="preserve">PRS RESEARCH &amp; REVIEWS </v>
          </cell>
          <cell r="I91">
            <v>0</v>
          </cell>
          <cell r="J91" t="e">
            <v>#REF!</v>
          </cell>
          <cell r="K91">
            <v>0</v>
          </cell>
          <cell r="L91">
            <v>16</v>
          </cell>
          <cell r="M91"/>
          <cell r="N91">
            <v>80</v>
          </cell>
          <cell r="O91">
            <v>96</v>
          </cell>
          <cell r="P91"/>
          <cell r="Q91"/>
          <cell r="R91"/>
          <cell r="S91"/>
          <cell r="T91"/>
          <cell r="U91"/>
          <cell r="V91"/>
          <cell r="W91">
            <v>-16</v>
          </cell>
          <cell r="X91">
            <v>-96</v>
          </cell>
          <cell r="Y91" t="str">
            <v>n</v>
          </cell>
          <cell r="Z91" t="str">
            <v>n</v>
          </cell>
          <cell r="AA91"/>
          <cell r="AB91"/>
          <cell r="AO91">
            <v>16</v>
          </cell>
          <cell r="AP91">
            <v>16</v>
          </cell>
        </row>
        <row r="92">
          <cell r="D92" t="str">
            <v>(Total)</v>
          </cell>
          <cell r="E92"/>
          <cell r="F92" t="str">
            <v>GROSS</v>
          </cell>
          <cell r="G92" t="str">
            <v>(Total) GROSS</v>
          </cell>
          <cell r="H92" t="str">
            <v>REFORM OF PRIVATE RENTAL SECTOR</v>
          </cell>
          <cell r="I92">
            <v>10623</v>
          </cell>
          <cell r="J92" t="e">
            <v>#REF!</v>
          </cell>
          <cell r="K92">
            <v>2374</v>
          </cell>
          <cell r="L92">
            <v>2421</v>
          </cell>
          <cell r="M92">
            <v>3512</v>
          </cell>
          <cell r="N92">
            <v>530</v>
          </cell>
          <cell r="O92">
            <v>6463</v>
          </cell>
          <cell r="P92">
            <v>6367</v>
          </cell>
          <cell r="Q92"/>
          <cell r="R92">
            <v>4460</v>
          </cell>
          <cell r="S92"/>
          <cell r="T92"/>
          <cell r="U92"/>
          <cell r="V92">
            <v>2900</v>
          </cell>
          <cell r="W92">
            <v>-47</v>
          </cell>
          <cell r="X92">
            <v>-4089</v>
          </cell>
          <cell r="Y92"/>
          <cell r="Z92"/>
          <cell r="AA92"/>
          <cell r="AB92"/>
          <cell r="AO92"/>
          <cell r="AP92">
            <v>0</v>
          </cell>
        </row>
        <row r="93">
          <cell r="D93" t="str">
            <v>X085A666</v>
          </cell>
          <cell r="E93" t="str">
            <v>X085A666-DOMESTIC ABUSE DEL PROG VOTED</v>
          </cell>
          <cell r="F93" t="str">
            <v>GROSS</v>
          </cell>
          <cell r="G93" t="str">
            <v>X085A666 GROSS</v>
          </cell>
          <cell r="H93" t="str">
            <v xml:space="preserve">DOMESTIC ABUSE </v>
          </cell>
          <cell r="I93">
            <v>11000</v>
          </cell>
          <cell r="J93" t="e">
            <v>#REF!</v>
          </cell>
          <cell r="K93">
            <v>10000</v>
          </cell>
          <cell r="L93">
            <v>13109</v>
          </cell>
          <cell r="M93"/>
          <cell r="N93">
            <v>0</v>
          </cell>
          <cell r="O93">
            <v>13109</v>
          </cell>
          <cell r="P93">
            <v>13109</v>
          </cell>
          <cell r="Q93">
            <v>13109</v>
          </cell>
          <cell r="R93">
            <v>13110</v>
          </cell>
          <cell r="S93"/>
          <cell r="T93"/>
          <cell r="U93"/>
          <cell r="V93">
            <v>13109</v>
          </cell>
          <cell r="W93">
            <v>-3109</v>
          </cell>
          <cell r="X93">
            <v>-3109</v>
          </cell>
          <cell r="Y93" t="str">
            <v>n</v>
          </cell>
          <cell r="Z93" t="str">
            <v>n</v>
          </cell>
          <cell r="AA93"/>
          <cell r="AB93" t="str">
            <v>Agreed by SoS.</v>
          </cell>
          <cell r="AG93" t="str">
            <v>Grant funding which has already been agreed.</v>
          </cell>
          <cell r="AO93"/>
          <cell r="AP93">
            <v>13109</v>
          </cell>
        </row>
        <row r="94">
          <cell r="D94"/>
          <cell r="E94"/>
          <cell r="F94" t="str">
            <v>GROSS</v>
          </cell>
          <cell r="G94" t="str">
            <v xml:space="preserve"> GROSS</v>
          </cell>
          <cell r="H94" t="str">
            <v>SOCIAL HOUSING GREEN PAPER</v>
          </cell>
          <cell r="I94">
            <v>11000</v>
          </cell>
          <cell r="J94" t="e">
            <v>#REF!</v>
          </cell>
          <cell r="K94">
            <v>10000</v>
          </cell>
          <cell r="L94">
            <v>13109</v>
          </cell>
          <cell r="M94">
            <v>0</v>
          </cell>
          <cell r="N94">
            <v>0</v>
          </cell>
          <cell r="O94">
            <v>13109</v>
          </cell>
          <cell r="P94">
            <v>13109</v>
          </cell>
          <cell r="Q94"/>
          <cell r="R94">
            <v>13110</v>
          </cell>
          <cell r="S94"/>
          <cell r="T94"/>
          <cell r="U94"/>
          <cell r="V94">
            <v>13109</v>
          </cell>
          <cell r="W94">
            <v>-3109</v>
          </cell>
          <cell r="X94">
            <v>-3109</v>
          </cell>
          <cell r="Y94"/>
          <cell r="Z94"/>
          <cell r="AA94"/>
          <cell r="AB94"/>
          <cell r="AO94"/>
          <cell r="AP94"/>
        </row>
        <row r="95">
          <cell r="D95" t="str">
            <v>X085A681</v>
          </cell>
          <cell r="E95" t="str">
            <v>X085A681-RIGHT TO BUY PILOT DEL PROG VOTED</v>
          </cell>
          <cell r="F95" t="str">
            <v>GROSS</v>
          </cell>
          <cell r="G95" t="str">
            <v>X085A681 GROSS</v>
          </cell>
          <cell r="H95" t="str">
            <v xml:space="preserve">RIGHT TO BUY PILOT </v>
          </cell>
          <cell r="I95">
            <v>139485</v>
          </cell>
          <cell r="J95" t="e">
            <v>#REF!</v>
          </cell>
          <cell r="K95">
            <v>59759</v>
          </cell>
          <cell r="L95"/>
          <cell r="M95">
            <v>135000</v>
          </cell>
          <cell r="N95"/>
          <cell r="O95">
            <v>135000</v>
          </cell>
          <cell r="P95">
            <v>135000</v>
          </cell>
          <cell r="Q95">
            <v>135000</v>
          </cell>
          <cell r="R95">
            <v>89758</v>
          </cell>
          <cell r="S95"/>
          <cell r="T95"/>
          <cell r="U95"/>
          <cell r="V95">
            <v>89758</v>
          </cell>
          <cell r="W95">
            <v>59759</v>
          </cell>
          <cell r="X95">
            <v>-75241</v>
          </cell>
          <cell r="Y95" t="str">
            <v>n</v>
          </cell>
          <cell r="Z95" t="str">
            <v>n</v>
          </cell>
          <cell r="AA95"/>
          <cell r="AB95" t="str">
            <v>£90m legal commitment relates to claims already approved in the first ballot of the VRtB. Planned expenditure relates to estimated costs of reopening the ballot to allow further claims.  </v>
          </cell>
          <cell r="AD95" t="str">
            <v>Voluntary agreement with HAs from 2016, jointly agreed guidance in May 2018. 
Dept is at risk of a claim of legitimate expectation that we would let transactions which were eligible proceed. If we were to put a stop on applications already in the system proceeding, there would already have been costs incurred by tenants and landlords. </v>
          </cell>
          <cell r="AE95" t="str">
            <v>Low</v>
          </cell>
          <cell r="AF95" t="str">
            <v>Voluntary agreement with HAs from 2016, jointly agreed guidance in May 2018. 
Dept is at risk of a claim of legitimate expectation that we would let transactions which were eligible proceed. If we were to put a stop on applications already in the system proceeding, there would already have been costs incurred by tenants and landlords. </v>
          </cell>
          <cell r="AG95" t="str">
            <v xml:space="preserve">£90m legal commitment relates to claims already approved in the first ballot of the VRtB. Planned expenditure relates to estimated costs of reopening the ballot to allow further claims.  </v>
          </cell>
          <cell r="AH95" t="str">
            <v>We have no options to control spending form the ballot whihc has already been opened. We could choose to not open a second ballot.</v>
          </cell>
          <cell r="AI95" t="str">
            <v xml:space="preserve">Yes, but it would rely on people not taking up the VRTB option once they have already been succesful form the first ballot. </v>
          </cell>
          <cell r="AK95"/>
          <cell r="AO95"/>
          <cell r="AP95">
            <v>135000</v>
          </cell>
        </row>
        <row r="96">
          <cell r="D96"/>
          <cell r="E96"/>
          <cell r="F96" t="str">
            <v>GROSS</v>
          </cell>
          <cell r="G96" t="str">
            <v xml:space="preserve"> GROSS</v>
          </cell>
          <cell r="H96" t="str">
            <v>RIGHT TO BUY PILOT-BALLOT 2</v>
          </cell>
          <cell r="I96"/>
          <cell r="J96"/>
          <cell r="K96"/>
          <cell r="L96"/>
          <cell r="M96"/>
          <cell r="N96">
            <v>65000</v>
          </cell>
          <cell r="O96"/>
          <cell r="P96">
            <v>65000</v>
          </cell>
          <cell r="Q96">
            <v>55000</v>
          </cell>
          <cell r="R96">
            <v>55000</v>
          </cell>
          <cell r="S96"/>
          <cell r="T96"/>
          <cell r="U96"/>
          <cell r="V96">
            <v>0</v>
          </cell>
          <cell r="W96"/>
          <cell r="X96"/>
          <cell r="Y96"/>
          <cell r="Z96"/>
          <cell r="AA96"/>
          <cell r="AB96"/>
          <cell r="AK96"/>
          <cell r="AO96"/>
          <cell r="AP96">
            <v>55000</v>
          </cell>
        </row>
        <row r="97">
          <cell r="D97"/>
          <cell r="E97"/>
          <cell r="F97" t="str">
            <v>GROSS</v>
          </cell>
          <cell r="G97" t="str">
            <v xml:space="preserve"> GROSS</v>
          </cell>
          <cell r="H97" t="str">
            <v>VRTB: PILOT</v>
          </cell>
          <cell r="I97">
            <v>139485</v>
          </cell>
          <cell r="J97" t="e">
            <v>#REF!</v>
          </cell>
          <cell r="K97">
            <v>59759</v>
          </cell>
          <cell r="L97">
            <v>0</v>
          </cell>
          <cell r="M97">
            <v>135000</v>
          </cell>
          <cell r="N97">
            <v>65000</v>
          </cell>
          <cell r="O97">
            <v>135000</v>
          </cell>
          <cell r="P97">
            <v>200000</v>
          </cell>
          <cell r="Q97"/>
          <cell r="R97">
            <v>144758</v>
          </cell>
          <cell r="S97"/>
          <cell r="T97"/>
          <cell r="U97"/>
          <cell r="V97">
            <v>89758</v>
          </cell>
          <cell r="W97">
            <v>59759</v>
          </cell>
          <cell r="X97">
            <v>-140241</v>
          </cell>
          <cell r="Y97"/>
          <cell r="Z97"/>
          <cell r="AA97"/>
          <cell r="AB97"/>
          <cell r="AE97" t="str">
            <v>High</v>
          </cell>
          <cell r="AO97"/>
          <cell r="AP97"/>
        </row>
        <row r="98">
          <cell r="D98"/>
          <cell r="E98"/>
          <cell r="F98" t="str">
            <v>GROSS</v>
          </cell>
          <cell r="G98" t="str">
            <v xml:space="preserve"> GROSS</v>
          </cell>
          <cell r="H98" t="str">
            <v>PORTFOLIO 2.B: ACCESS AND EXPERIENCE Total</v>
          </cell>
          <cell r="I98">
            <v>174217</v>
          </cell>
          <cell r="J98" t="e">
            <v>#REF!</v>
          </cell>
          <cell r="K98">
            <v>72542</v>
          </cell>
          <cell r="L98">
            <v>16767.5</v>
          </cell>
          <cell r="M98">
            <v>138512</v>
          </cell>
          <cell r="N98">
            <v>65530</v>
          </cell>
          <cell r="O98">
            <v>220809.5</v>
          </cell>
          <cell r="P98">
            <v>220705</v>
          </cell>
          <cell r="Q98">
            <v>0</v>
          </cell>
          <cell r="R98">
            <v>163558</v>
          </cell>
          <cell r="S98"/>
          <cell r="T98"/>
          <cell r="U98"/>
          <cell r="V98">
            <v>106996</v>
          </cell>
          <cell r="W98">
            <v>55774.5</v>
          </cell>
          <cell r="X98">
            <v>-148267.5</v>
          </cell>
          <cell r="Y98"/>
          <cell r="Z98"/>
          <cell r="AA98"/>
          <cell r="AB98"/>
          <cell r="AO98"/>
          <cell r="AP98"/>
        </row>
        <row r="99">
          <cell r="D99"/>
          <cell r="E99"/>
          <cell r="F99" t="str">
            <v>GROSS</v>
          </cell>
          <cell r="G99" t="str">
            <v xml:space="preserve"> GROSS</v>
          </cell>
          <cell r="H99" t="str">
            <v>STRATEGIC OBJECTIVE 2:  Total</v>
          </cell>
          <cell r="I99">
            <v>447397</v>
          </cell>
          <cell r="J99" t="e">
            <v>#REF!</v>
          </cell>
          <cell r="K99">
            <v>334622</v>
          </cell>
          <cell r="L99">
            <v>310747.5</v>
          </cell>
          <cell r="M99">
            <v>138512</v>
          </cell>
          <cell r="N99">
            <v>140417</v>
          </cell>
          <cell r="O99">
            <v>589676.5</v>
          </cell>
          <cell r="P99">
            <v>602072</v>
          </cell>
          <cell r="Q99">
            <v>0</v>
          </cell>
          <cell r="R99">
            <v>519640</v>
          </cell>
          <cell r="S99"/>
          <cell r="T99"/>
          <cell r="U99"/>
          <cell r="V99">
            <v>388976</v>
          </cell>
          <cell r="W99">
            <v>23874.5</v>
          </cell>
          <cell r="X99">
            <v>-255054.5</v>
          </cell>
          <cell r="Y99"/>
          <cell r="Z99"/>
          <cell r="AA99"/>
          <cell r="AB99"/>
          <cell r="AO99"/>
          <cell r="AP99"/>
        </row>
        <row r="100">
          <cell r="D100"/>
          <cell r="E100"/>
          <cell r="F100" t="str">
            <v>GROSS</v>
          </cell>
          <cell r="G100" t="str">
            <v xml:space="preserve"> GROSS</v>
          </cell>
          <cell r="H100"/>
          <cell r="I100"/>
          <cell r="J100"/>
          <cell r="K100"/>
          <cell r="L100">
            <v>0</v>
          </cell>
          <cell r="M100"/>
          <cell r="N100"/>
          <cell r="O100">
            <v>0</v>
          </cell>
          <cell r="P100"/>
          <cell r="Q100"/>
          <cell r="R100"/>
          <cell r="S100"/>
          <cell r="T100"/>
          <cell r="U100"/>
          <cell r="V100"/>
          <cell r="W100">
            <v>0</v>
          </cell>
          <cell r="X100">
            <v>0</v>
          </cell>
          <cell r="Y100"/>
          <cell r="Z100"/>
          <cell r="AA100"/>
          <cell r="AB100"/>
          <cell r="AO100"/>
          <cell r="AP100">
            <v>0</v>
          </cell>
        </row>
        <row r="101">
          <cell r="D101"/>
          <cell r="E101"/>
          <cell r="F101" t="str">
            <v>GROSS</v>
          </cell>
          <cell r="G101" t="str">
            <v xml:space="preserve"> GROSS</v>
          </cell>
          <cell r="H101" t="str">
            <v>STRATEGIC OBJECTIVE 3: DELIVER A SUSTAINABLE FUTURE FOR LOCAL GOVERNMENT STRENGTHENING ITS CONNECTION TO THE COMMUNITIES IT SERVES</v>
          </cell>
          <cell r="I101"/>
          <cell r="J101"/>
          <cell r="K101"/>
          <cell r="L101">
            <v>0</v>
          </cell>
          <cell r="M101"/>
          <cell r="N101"/>
          <cell r="O101">
            <v>0</v>
          </cell>
          <cell r="P101"/>
          <cell r="Q101"/>
          <cell r="R101"/>
          <cell r="S101"/>
          <cell r="T101"/>
          <cell r="U101"/>
          <cell r="V101"/>
          <cell r="W101">
            <v>0</v>
          </cell>
          <cell r="X101">
            <v>0</v>
          </cell>
          <cell r="Y101"/>
          <cell r="Z101"/>
          <cell r="AA101"/>
          <cell r="AB101"/>
          <cell r="AP101">
            <v>0</v>
          </cell>
        </row>
        <row r="102">
          <cell r="D102" t="str">
            <v>X085A489</v>
          </cell>
          <cell r="E102" t="str">
            <v>X085A489-DATA TRANSPARENCY DEL PROG VOTED</v>
          </cell>
          <cell r="F102" t="str">
            <v>GROSS</v>
          </cell>
          <cell r="G102" t="str">
            <v>X085A489 GROSS</v>
          </cell>
          <cell r="H102" t="str">
            <v xml:space="preserve">DATA TRANSPARENCY </v>
          </cell>
          <cell r="I102">
            <v>4000</v>
          </cell>
          <cell r="J102" t="e">
            <v>#REF!</v>
          </cell>
          <cell r="K102">
            <v>4000</v>
          </cell>
          <cell r="L102">
            <v>3832</v>
          </cell>
          <cell r="M102"/>
          <cell r="N102">
            <v>0</v>
          </cell>
          <cell r="O102">
            <v>3832</v>
          </cell>
          <cell r="P102">
            <v>3832</v>
          </cell>
          <cell r="Q102">
            <v>3832</v>
          </cell>
          <cell r="R102">
            <v>3832</v>
          </cell>
          <cell r="S102"/>
          <cell r="T102"/>
          <cell r="U102"/>
          <cell r="V102">
            <v>3832</v>
          </cell>
          <cell r="W102">
            <v>168</v>
          </cell>
          <cell r="X102">
            <v>168</v>
          </cell>
          <cell r="Y102" t="str">
            <v>n</v>
          </cell>
          <cell r="Z102" t="str">
            <v>n</v>
          </cell>
          <cell r="AA102"/>
          <cell r="AB102"/>
          <cell r="AE102" t="str">
            <v>Low</v>
          </cell>
          <cell r="AG102" t="str">
            <v>New burdens payments to Local Authorities to help them with the costs of implementing Transparency legislation, business case has been signed off for 10 years and so commitment is ongoing. LGP may review need for this but uncertain currently</v>
          </cell>
          <cell r="AH102" t="str">
            <v>Local Authorities will not receive new burdens payments that they have been receiving on a yearly basis from the implementation of legislation. Could be some unrest from authorities at having to cover these costs although each allocation is only around £13k max so sector may be able to bear this from existing resources</v>
          </cell>
          <cell r="AI102" t="str">
            <v>No - Decision would likely be around whether to cut programme altogether as opposed to reduced funding</v>
          </cell>
          <cell r="AJ102" t="str">
            <v>Local Authorities would have to be informed of the funding cut - payment usually takes place in Q4 of the year so decision to cut would need to be taken prior to this</v>
          </cell>
          <cell r="AO102"/>
          <cell r="AP102">
            <v>3832</v>
          </cell>
        </row>
        <row r="103">
          <cell r="D103"/>
          <cell r="E103"/>
          <cell r="F103" t="str">
            <v>GROSS</v>
          </cell>
          <cell r="G103" t="str">
            <v xml:space="preserve"> GROSS</v>
          </cell>
          <cell r="H103" t="str">
            <v>DIGITAL</v>
          </cell>
          <cell r="I103">
            <v>4000</v>
          </cell>
          <cell r="J103" t="e">
            <v>#REF!</v>
          </cell>
          <cell r="K103">
            <v>4000</v>
          </cell>
          <cell r="L103">
            <v>3832</v>
          </cell>
          <cell r="M103">
            <v>0</v>
          </cell>
          <cell r="N103">
            <v>0</v>
          </cell>
          <cell r="O103">
            <v>3832</v>
          </cell>
          <cell r="P103">
            <v>3832</v>
          </cell>
          <cell r="Q103"/>
          <cell r="R103">
            <v>3832</v>
          </cell>
          <cell r="S103"/>
          <cell r="T103"/>
          <cell r="U103"/>
          <cell r="V103">
            <v>3832</v>
          </cell>
          <cell r="W103">
            <v>168</v>
          </cell>
          <cell r="X103">
            <v>168</v>
          </cell>
          <cell r="Y103"/>
          <cell r="Z103"/>
          <cell r="AA103"/>
          <cell r="AB103">
            <v>0</v>
          </cell>
          <cell r="AO103"/>
          <cell r="AP103"/>
        </row>
        <row r="104">
          <cell r="D104" t="str">
            <v>X085A161</v>
          </cell>
          <cell r="E104" t="str">
            <v>X085A161-LOCAL SERVICES SUPPORT GRANT DEL PROG VOTED</v>
          </cell>
          <cell r="F104" t="str">
            <v>GROSS</v>
          </cell>
          <cell r="G104" t="str">
            <v>X085A161 GROSS</v>
          </cell>
          <cell r="H104" t="str">
            <v xml:space="preserve">LOCAL SERVICES SUPPORT GRANT </v>
          </cell>
          <cell r="I104">
            <v>0</v>
          </cell>
          <cell r="J104" t="e">
            <v>#REF!</v>
          </cell>
          <cell r="K104">
            <v>0</v>
          </cell>
          <cell r="L104">
            <v>0</v>
          </cell>
          <cell r="M104"/>
          <cell r="N104">
            <v>0</v>
          </cell>
          <cell r="O104">
            <v>0</v>
          </cell>
          <cell r="P104"/>
          <cell r="Q104"/>
          <cell r="R104"/>
          <cell r="S104"/>
          <cell r="T104"/>
          <cell r="U104"/>
          <cell r="V104"/>
          <cell r="W104">
            <v>0</v>
          </cell>
          <cell r="X104">
            <v>0</v>
          </cell>
          <cell r="Y104" t="str">
            <v>n</v>
          </cell>
          <cell r="Z104" t="str">
            <v>n</v>
          </cell>
          <cell r="AA104"/>
          <cell r="AB104"/>
          <cell r="AO104"/>
          <cell r="AP104">
            <v>0</v>
          </cell>
        </row>
        <row r="105">
          <cell r="D105" t="str">
            <v>X085A543</v>
          </cell>
          <cell r="E105" t="str">
            <v>X085A543-LOCAL AUTHORITY FRAUD DEL PROG VOTED</v>
          </cell>
          <cell r="F105" t="str">
            <v>GROSS</v>
          </cell>
          <cell r="G105" t="str">
            <v>X085A543 GROSS</v>
          </cell>
          <cell r="H105" t="str">
            <v xml:space="preserve">LOCAL AUTHORITY FRAUD </v>
          </cell>
          <cell r="I105">
            <v>0</v>
          </cell>
          <cell r="J105" t="e">
            <v>#REF!</v>
          </cell>
          <cell r="K105">
            <v>0</v>
          </cell>
          <cell r="L105">
            <v>78</v>
          </cell>
          <cell r="M105"/>
          <cell r="N105">
            <v>0</v>
          </cell>
          <cell r="O105">
            <v>78</v>
          </cell>
          <cell r="P105">
            <v>78</v>
          </cell>
          <cell r="Q105">
            <v>78</v>
          </cell>
          <cell r="R105">
            <v>78</v>
          </cell>
          <cell r="S105"/>
          <cell r="T105"/>
          <cell r="U105"/>
          <cell r="V105">
            <v>78</v>
          </cell>
          <cell r="W105">
            <v>-78</v>
          </cell>
          <cell r="X105">
            <v>-78</v>
          </cell>
          <cell r="Y105" t="str">
            <v>n</v>
          </cell>
          <cell r="Z105" t="str">
            <v>n</v>
          </cell>
          <cell r="AA105"/>
          <cell r="AB105"/>
          <cell r="AO105"/>
          <cell r="AP105">
            <v>78</v>
          </cell>
        </row>
        <row r="106">
          <cell r="D106" t="str">
            <v>X085A544</v>
          </cell>
          <cell r="E106" t="str">
            <v>X085A544-AUDIT COMMISSION CLOSURE DEL PROG VOTED</v>
          </cell>
          <cell r="F106" t="str">
            <v>GROSS</v>
          </cell>
          <cell r="G106" t="str">
            <v>X085A544 GROSS</v>
          </cell>
          <cell r="H106" t="str">
            <v>AUDIT COMMISSION CLOSURE </v>
          </cell>
          <cell r="I106">
            <v>0</v>
          </cell>
          <cell r="J106" t="e">
            <v>#REF!</v>
          </cell>
          <cell r="K106">
            <v>0</v>
          </cell>
          <cell r="L106">
            <v>0</v>
          </cell>
          <cell r="M106"/>
          <cell r="N106">
            <v>0</v>
          </cell>
          <cell r="O106">
            <v>0</v>
          </cell>
          <cell r="P106"/>
          <cell r="Q106"/>
          <cell r="R106"/>
          <cell r="S106"/>
          <cell r="T106"/>
          <cell r="U106"/>
          <cell r="V106"/>
          <cell r="W106">
            <v>0</v>
          </cell>
          <cell r="X106">
            <v>0</v>
          </cell>
          <cell r="Y106" t="str">
            <v>n</v>
          </cell>
          <cell r="Z106" t="str">
            <v>n</v>
          </cell>
          <cell r="AA106"/>
          <cell r="AB106"/>
          <cell r="AO106"/>
          <cell r="AP106">
            <v>0</v>
          </cell>
        </row>
        <row r="107">
          <cell r="D107" t="str">
            <v>X085A546</v>
          </cell>
          <cell r="E107" t="str">
            <v>X085A546-LOCAL GOVERNMENT EFFICIENCY DEL PROG VOTED</v>
          </cell>
          <cell r="F107" t="str">
            <v>GROSS</v>
          </cell>
          <cell r="G107" t="str">
            <v>X085A546 GROSS</v>
          </cell>
          <cell r="H107" t="str">
            <v xml:space="preserve">LOCAL GOVERNMENT EFFICIENCY </v>
          </cell>
          <cell r="I107">
            <v>0</v>
          </cell>
          <cell r="J107" t="e">
            <v>#REF!</v>
          </cell>
          <cell r="K107">
            <v>0</v>
          </cell>
          <cell r="L107">
            <v>0</v>
          </cell>
          <cell r="M107"/>
          <cell r="N107">
            <v>0</v>
          </cell>
          <cell r="O107">
            <v>0</v>
          </cell>
          <cell r="P107"/>
          <cell r="Q107"/>
          <cell r="R107"/>
          <cell r="S107"/>
          <cell r="T107"/>
          <cell r="U107"/>
          <cell r="V107"/>
          <cell r="W107">
            <v>0</v>
          </cell>
          <cell r="X107">
            <v>0</v>
          </cell>
          <cell r="Y107" t="str">
            <v>n</v>
          </cell>
          <cell r="Z107" t="str">
            <v>n</v>
          </cell>
          <cell r="AA107"/>
          <cell r="AB107"/>
          <cell r="AO107"/>
          <cell r="AP107">
            <v>0</v>
          </cell>
        </row>
        <row r="108">
          <cell r="D108" t="str">
            <v>X085A547</v>
          </cell>
          <cell r="E108" t="str">
            <v>X085A547-EMERGENCY FUNDING FOR LAs:SEVERE WEATHER RECOVERY S</v>
          </cell>
          <cell r="F108" t="str">
            <v>GROSS</v>
          </cell>
          <cell r="G108" t="str">
            <v>X085A547 GROSS</v>
          </cell>
          <cell r="H108" t="str">
            <v>EMERGENCY FUNDING FOR LAs:SEVERE WEATHER RECOVERY</v>
          </cell>
          <cell r="I108">
            <v>4051</v>
          </cell>
          <cell r="J108" t="e">
            <v>#REF!</v>
          </cell>
          <cell r="K108">
            <v>4310</v>
          </cell>
          <cell r="L108">
            <v>4310</v>
          </cell>
          <cell r="M108"/>
          <cell r="N108">
            <v>0</v>
          </cell>
          <cell r="O108">
            <v>4310</v>
          </cell>
          <cell r="P108">
            <v>4300</v>
          </cell>
          <cell r="Q108">
            <v>4300</v>
          </cell>
          <cell r="R108">
            <v>4300</v>
          </cell>
          <cell r="S108"/>
          <cell r="T108"/>
          <cell r="U108"/>
          <cell r="V108">
            <v>4300</v>
          </cell>
          <cell r="W108">
            <v>0</v>
          </cell>
          <cell r="X108">
            <v>0</v>
          </cell>
          <cell r="Y108" t="str">
            <v>n</v>
          </cell>
          <cell r="Z108" t="str">
            <v>n</v>
          </cell>
          <cell r="AA108"/>
          <cell r="AB108"/>
          <cell r="AE108" t="str">
            <v>Low</v>
          </cell>
          <cell r="AF108" t="str">
            <v>Allocation agreed before start of financial year</v>
          </cell>
          <cell r="AG108" t="str">
            <v>Grant funding for Lead Flood Authorities to help with their duties under Flood and Water Management Act 2010</v>
          </cell>
          <cell r="AH108" t="str">
            <v>Allocations for all Lead Flood Authorities was published in 2016 for the whole of the SR period. Legal obligation to provide this funding, and would be politically difficult to cut funding for flood defences given experiences in previous years</v>
          </cell>
          <cell r="AI108" t="str">
            <v>No - allocations published in Dec 2016</v>
          </cell>
          <cell r="AJ108" t="str">
            <v>Before start of 2019/20 - payment is made early in the financial year. Uncertainty could lead to declining flood defences in vulnerable areas</v>
          </cell>
          <cell r="AO108">
            <v>10</v>
          </cell>
          <cell r="AP108">
            <v>4310</v>
          </cell>
        </row>
        <row r="109">
          <cell r="D109" t="str">
            <v>X085A549</v>
          </cell>
          <cell r="E109" t="str">
            <v>X085A549-LOCAL GOVERNMENT FINANCE MAIN: FAMILY ANNEXES DEL P</v>
          </cell>
          <cell r="F109" t="str">
            <v>GROSS</v>
          </cell>
          <cell r="G109" t="str">
            <v>X085A549 GROSS</v>
          </cell>
          <cell r="H109" t="str">
            <v>LOCAL GOVERNMENT FINANCE MAIN: FAMILY ANNEXES</v>
          </cell>
          <cell r="I109">
            <v>3000</v>
          </cell>
          <cell r="J109" t="e">
            <v>#REF!</v>
          </cell>
          <cell r="K109">
            <v>3000</v>
          </cell>
          <cell r="L109">
            <v>4500</v>
          </cell>
          <cell r="M109"/>
          <cell r="N109">
            <v>0</v>
          </cell>
          <cell r="O109">
            <v>4500</v>
          </cell>
          <cell r="P109">
            <v>5000</v>
          </cell>
          <cell r="Q109">
            <v>4500</v>
          </cell>
          <cell r="R109">
            <v>4500</v>
          </cell>
          <cell r="S109"/>
          <cell r="T109"/>
          <cell r="U109"/>
          <cell r="V109">
            <v>4000</v>
          </cell>
          <cell r="W109">
            <v>-1500</v>
          </cell>
          <cell r="X109">
            <v>-1500</v>
          </cell>
          <cell r="Y109" t="str">
            <v>n</v>
          </cell>
          <cell r="Z109" t="str">
            <v>n</v>
          </cell>
          <cell r="AA109"/>
          <cell r="AB109"/>
          <cell r="AE109" t="str">
            <v>Low</v>
          </cell>
          <cell r="AG109" t="str">
            <v>Reimbursements of Council Tax discounts to Local Authorities provided to properties designated as 'family annexes' </v>
          </cell>
          <cell r="AH109" t="str">
            <v>Legal requirement to provide discounts on properties that have the correct designation. If reimbursements are not paid then Local Authorities will have to bear this cost, which is likely to be financially difficult due to loss of income and politically difficuly</v>
          </cell>
          <cell r="AI109" t="str">
            <v>No - grant is formula driven from Council Tax returns (expected commitment is estimate until actual allocation received in Jan each year)</v>
          </cell>
          <cell r="AJ109" t="str">
            <v>N/A</v>
          </cell>
          <cell r="AO109"/>
          <cell r="AP109">
            <v>4500</v>
          </cell>
        </row>
        <row r="110">
          <cell r="D110" t="str">
            <v>X085A613</v>
          </cell>
          <cell r="E110" t="str">
            <v>X085A613-BETTER CARE FUND CONTRIBUTIONS DEL PROG VOTED</v>
          </cell>
          <cell r="F110" t="str">
            <v>GROSS</v>
          </cell>
          <cell r="G110" t="str">
            <v>X085A613 GROSS</v>
          </cell>
          <cell r="H110" t="str">
            <v xml:space="preserve">BETTER CARE FUND CONTRIBUTIONS </v>
          </cell>
          <cell r="I110">
            <v>750</v>
          </cell>
          <cell r="J110" t="e">
            <v>#REF!</v>
          </cell>
          <cell r="K110">
            <v>500</v>
          </cell>
          <cell r="L110">
            <v>0</v>
          </cell>
          <cell r="M110"/>
          <cell r="N110">
            <v>1250</v>
          </cell>
          <cell r="O110">
            <v>1250</v>
          </cell>
          <cell r="P110">
            <v>1250</v>
          </cell>
          <cell r="Q110">
            <v>500</v>
          </cell>
          <cell r="R110">
            <v>500</v>
          </cell>
          <cell r="S110"/>
          <cell r="T110"/>
          <cell r="U110"/>
          <cell r="V110">
            <v>0</v>
          </cell>
          <cell r="W110">
            <v>500</v>
          </cell>
          <cell r="X110">
            <v>-750</v>
          </cell>
          <cell r="Y110" t="str">
            <v>n</v>
          </cell>
          <cell r="Z110" t="str">
            <v>n</v>
          </cell>
          <cell r="AA110"/>
          <cell r="AB110"/>
          <cell r="AE110" t="str">
            <v>mid</v>
          </cell>
          <cell r="AG110" t="str">
            <v>Contribution to DoHSC to fund their Better Care Fund Team</v>
          </cell>
          <cell r="AH110" t="str">
            <v>Better Care Team will not receive funding from a key partner and services provided may decrease/team may dissolve. NHS also provide funding although no firm commitment from them thus far</v>
          </cell>
          <cell r="AI110" t="str">
            <v>Yes - this is not legally committed, but the expectation is for the Department to make a contribution. LGF are working on a sub to SoS to commit £500k for next year at least</v>
          </cell>
          <cell r="AJ110" t="str">
            <v>Before start of 2019/20 - so that team can DoHSC can scale back if necessary given that they won't receive MHCLG contribution</v>
          </cell>
          <cell r="AO110"/>
          <cell r="AP110">
            <v>500</v>
          </cell>
        </row>
        <row r="111">
          <cell r="D111" t="str">
            <v>X085A642</v>
          </cell>
          <cell r="E111" t="str">
            <v>X085A642-SMALLER AUTHORITIES SECTOR LED BODY: DEL PROG VOTED</v>
          </cell>
          <cell r="F111" t="str">
            <v>GROSS</v>
          </cell>
          <cell r="G111" t="str">
            <v>X085A642 GROSS</v>
          </cell>
          <cell r="H111" t="str">
            <v xml:space="preserve">SMALLER AUTHORITIES SECTOR LED BODY: </v>
          </cell>
          <cell r="I111">
            <v>70</v>
          </cell>
          <cell r="J111" t="e">
            <v>#REF!</v>
          </cell>
          <cell r="K111">
            <v>0</v>
          </cell>
          <cell r="L111">
            <v>0</v>
          </cell>
          <cell r="M111"/>
          <cell r="N111">
            <v>0</v>
          </cell>
          <cell r="O111">
            <v>0</v>
          </cell>
          <cell r="P111"/>
          <cell r="Q111"/>
          <cell r="R111"/>
          <cell r="S111"/>
          <cell r="T111"/>
          <cell r="U111"/>
          <cell r="V111"/>
          <cell r="W111">
            <v>0</v>
          </cell>
          <cell r="X111">
            <v>0</v>
          </cell>
          <cell r="Y111" t="str">
            <v>n</v>
          </cell>
          <cell r="Z111" t="str">
            <v>n</v>
          </cell>
          <cell r="AA111"/>
          <cell r="AB111"/>
          <cell r="AO111"/>
          <cell r="AP111">
            <v>0</v>
          </cell>
        </row>
        <row r="112">
          <cell r="D112" t="str">
            <v>BRR</v>
          </cell>
          <cell r="E112"/>
          <cell r="F112" t="str">
            <v>GROSS</v>
          </cell>
          <cell r="G112" t="str">
            <v>BRR GROSS</v>
          </cell>
          <cell r="H112" t="str">
            <v>Business Rates Retention Pilot (additional)</v>
          </cell>
          <cell r="I112">
            <v>0</v>
          </cell>
          <cell r="J112"/>
          <cell r="K112">
            <v>0</v>
          </cell>
          <cell r="L112">
            <v>33000</v>
          </cell>
          <cell r="M112"/>
          <cell r="N112">
            <v>0</v>
          </cell>
          <cell r="O112">
            <v>33000</v>
          </cell>
          <cell r="P112">
            <v>33000</v>
          </cell>
          <cell r="Q112">
            <v>33000</v>
          </cell>
          <cell r="R112">
            <v>33000</v>
          </cell>
          <cell r="S112"/>
          <cell r="T112"/>
          <cell r="U112"/>
          <cell r="V112">
            <v>33000</v>
          </cell>
          <cell r="W112">
            <v>-33000</v>
          </cell>
          <cell r="X112">
            <v>-33000</v>
          </cell>
          <cell r="Y112" t="str">
            <v>n</v>
          </cell>
          <cell r="Z112" t="str">
            <v>n</v>
          </cell>
          <cell r="AA112"/>
          <cell r="AB112"/>
          <cell r="AD112" t="str">
            <v>Required to pay to HMT</v>
          </cell>
          <cell r="AE112" t="str">
            <v>Low</v>
          </cell>
          <cell r="AF112" t="str">
            <v>Required to pay HMT</v>
          </cell>
          <cell r="AG112" t="str">
            <v>BRR pilot schemes</v>
          </cell>
          <cell r="AH112" t="str">
            <v>Schemes have been announced as part of Local Gov Settlement so would be politically and reputationally damaging</v>
          </cell>
          <cell r="AI112" t="str">
            <v>No</v>
          </cell>
          <cell r="AJ112" t="str">
            <v>N/A</v>
          </cell>
          <cell r="AO112"/>
          <cell r="AP112">
            <v>33000</v>
          </cell>
        </row>
        <row r="113">
          <cell r="D113" t="str">
            <v>X085A545</v>
          </cell>
          <cell r="E113" t="str">
            <v>X085A545-TRANSFORMATION CHALLENGE AWARD DEL PROG VOTED</v>
          </cell>
          <cell r="F113" t="str">
            <v>GROSS</v>
          </cell>
          <cell r="G113" t="str">
            <v>X085A545 GROSS</v>
          </cell>
          <cell r="H113" t="str">
            <v>TRANSFORMATION CHALLENGE AWARD</v>
          </cell>
          <cell r="I113">
            <v>0</v>
          </cell>
          <cell r="J113" t="e">
            <v>#REF!</v>
          </cell>
          <cell r="K113">
            <v>0</v>
          </cell>
          <cell r="L113">
            <v>0</v>
          </cell>
          <cell r="M113"/>
          <cell r="N113">
            <v>0</v>
          </cell>
          <cell r="O113">
            <v>0</v>
          </cell>
          <cell r="P113"/>
          <cell r="Q113"/>
          <cell r="R113"/>
          <cell r="S113"/>
          <cell r="T113"/>
          <cell r="U113"/>
          <cell r="V113"/>
          <cell r="W113">
            <v>0</v>
          </cell>
          <cell r="X113">
            <v>0</v>
          </cell>
          <cell r="Y113" t="str">
            <v>n</v>
          </cell>
          <cell r="Z113" t="str">
            <v>n</v>
          </cell>
          <cell r="AA113"/>
          <cell r="AB113"/>
          <cell r="AO113"/>
          <cell r="AP113">
            <v>0</v>
          </cell>
        </row>
        <row r="114">
          <cell r="D114" t="str">
            <v>X085A736</v>
          </cell>
          <cell r="E114" t="str">
            <v>X085A736-SUSTAINABILITY FUNDING TO LOCAL AUTHORITIES DEL PRO</v>
          </cell>
          <cell r="F114" t="str">
            <v>GROSS</v>
          </cell>
          <cell r="G114" t="str">
            <v>X085A736 GROSS</v>
          </cell>
          <cell r="H114" t="str">
            <v>SUSTAINABILITY FUNDING TO LOCAL</v>
          </cell>
          <cell r="I114">
            <v>0</v>
          </cell>
          <cell r="J114" t="e">
            <v>#REF!</v>
          </cell>
          <cell r="K114">
            <v>0</v>
          </cell>
          <cell r="L114">
            <v>0</v>
          </cell>
          <cell r="M114"/>
          <cell r="N114">
            <v>0</v>
          </cell>
          <cell r="O114">
            <v>0</v>
          </cell>
          <cell r="P114"/>
          <cell r="Q114"/>
          <cell r="R114"/>
          <cell r="S114"/>
          <cell r="T114"/>
          <cell r="U114"/>
          <cell r="V114"/>
          <cell r="W114">
            <v>0</v>
          </cell>
          <cell r="X114">
            <v>0</v>
          </cell>
          <cell r="Y114" t="str">
            <v>n</v>
          </cell>
          <cell r="Z114" t="str">
            <v>n</v>
          </cell>
          <cell r="AA114"/>
          <cell r="AB114"/>
          <cell r="AO114"/>
          <cell r="AP114">
            <v>0</v>
          </cell>
        </row>
        <row r="115">
          <cell r="D115" t="str">
            <v>X085A464</v>
          </cell>
          <cell r="E115" t="str">
            <v>X085A464 - Efficiency &amp; Support for Local Government DEL PRO</v>
          </cell>
          <cell r="F115" t="str">
            <v>GROSS</v>
          </cell>
          <cell r="G115" t="str">
            <v>X085A464 GROSS</v>
          </cell>
          <cell r="H115" t="str">
            <v>EFFICIENCY &amp; SUPPORT FOR LOCAL GOVERNMENT</v>
          </cell>
          <cell r="I115">
            <v>0</v>
          </cell>
          <cell r="J115" t="e">
            <v>#REF!</v>
          </cell>
          <cell r="K115">
            <v>0</v>
          </cell>
          <cell r="L115">
            <v>0</v>
          </cell>
          <cell r="M115"/>
          <cell r="N115">
            <v>0</v>
          </cell>
          <cell r="O115">
            <v>0</v>
          </cell>
          <cell r="P115"/>
          <cell r="Q115"/>
          <cell r="R115"/>
          <cell r="S115"/>
          <cell r="T115"/>
          <cell r="U115"/>
          <cell r="V115"/>
          <cell r="W115">
            <v>0</v>
          </cell>
          <cell r="X115">
            <v>0</v>
          </cell>
          <cell r="Y115" t="str">
            <v>n</v>
          </cell>
          <cell r="Z115" t="str">
            <v>n</v>
          </cell>
          <cell r="AA115"/>
          <cell r="AB115"/>
          <cell r="AO115"/>
          <cell r="AP115">
            <v>0</v>
          </cell>
        </row>
        <row r="116">
          <cell r="D116"/>
          <cell r="E116"/>
          <cell r="F116" t="str">
            <v>GROSS</v>
          </cell>
          <cell r="G116" t="str">
            <v xml:space="preserve"> GROSS</v>
          </cell>
          <cell r="H116" t="str">
            <v>LG ACCOUNTABILITY &amp; STEWARDSHIP</v>
          </cell>
          <cell r="I116">
            <v>7871</v>
          </cell>
          <cell r="J116" t="e">
            <v>#REF!</v>
          </cell>
          <cell r="K116">
            <v>7810</v>
          </cell>
          <cell r="L116">
            <v>41888</v>
          </cell>
          <cell r="M116">
            <v>0</v>
          </cell>
          <cell r="N116">
            <v>1250</v>
          </cell>
          <cell r="O116">
            <v>43138</v>
          </cell>
          <cell r="P116">
            <v>43628</v>
          </cell>
          <cell r="Q116"/>
          <cell r="R116">
            <v>42378</v>
          </cell>
          <cell r="S116"/>
          <cell r="T116"/>
          <cell r="U116"/>
          <cell r="V116">
            <v>41378</v>
          </cell>
          <cell r="W116">
            <v>-34078</v>
          </cell>
          <cell r="X116">
            <v>-35328</v>
          </cell>
          <cell r="Y116"/>
          <cell r="Z116"/>
          <cell r="AA116"/>
          <cell r="AB116">
            <v>0</v>
          </cell>
          <cell r="AO116"/>
          <cell r="AP116"/>
        </row>
        <row r="117">
          <cell r="D117"/>
          <cell r="E117"/>
          <cell r="F117" t="str">
            <v>GROSS</v>
          </cell>
          <cell r="G117" t="str">
            <v xml:space="preserve"> GROSS</v>
          </cell>
          <cell r="H117" t="str">
            <v>PORTFOLIO 3.A:LOCAL GOVERNMENT SUSTAINABILITY Total</v>
          </cell>
          <cell r="I117">
            <v>11871</v>
          </cell>
          <cell r="J117" t="e">
            <v>#REF!</v>
          </cell>
          <cell r="K117">
            <v>11810</v>
          </cell>
          <cell r="L117">
            <v>45720</v>
          </cell>
          <cell r="M117">
            <v>0</v>
          </cell>
          <cell r="N117">
            <v>1250</v>
          </cell>
          <cell r="O117">
            <v>46970</v>
          </cell>
          <cell r="P117">
            <v>47460</v>
          </cell>
          <cell r="Q117">
            <v>0</v>
          </cell>
          <cell r="R117">
            <v>46210</v>
          </cell>
          <cell r="S117"/>
          <cell r="T117"/>
          <cell r="U117"/>
          <cell r="V117">
            <v>45210</v>
          </cell>
          <cell r="W117">
            <v>-33910</v>
          </cell>
          <cell r="X117">
            <v>-35160</v>
          </cell>
          <cell r="Y117"/>
          <cell r="Z117"/>
          <cell r="AA117"/>
          <cell r="AB117">
            <v>0</v>
          </cell>
          <cell r="AO117"/>
          <cell r="AP117"/>
        </row>
        <row r="118">
          <cell r="D118"/>
          <cell r="E118"/>
          <cell r="F118" t="str">
            <v>GROSS</v>
          </cell>
          <cell r="G118" t="str">
            <v xml:space="preserve"> GROSS</v>
          </cell>
          <cell r="H118" t="str">
            <v>STRATEGIC OBJECTIVE 3:Total</v>
          </cell>
          <cell r="I118">
            <v>11871</v>
          </cell>
          <cell r="J118" t="e">
            <v>#REF!</v>
          </cell>
          <cell r="K118">
            <v>11810</v>
          </cell>
          <cell r="L118">
            <v>45720</v>
          </cell>
          <cell r="M118">
            <v>0</v>
          </cell>
          <cell r="N118">
            <v>1250</v>
          </cell>
          <cell r="O118">
            <v>46970</v>
          </cell>
          <cell r="P118">
            <v>47460</v>
          </cell>
          <cell r="Q118">
            <v>0</v>
          </cell>
          <cell r="R118">
            <v>46210</v>
          </cell>
          <cell r="S118"/>
          <cell r="T118"/>
          <cell r="U118"/>
          <cell r="V118">
            <v>45210</v>
          </cell>
          <cell r="W118">
            <v>-33910</v>
          </cell>
          <cell r="X118">
            <v>-35160</v>
          </cell>
          <cell r="Y118"/>
          <cell r="Z118"/>
          <cell r="AA118"/>
          <cell r="AB118">
            <v>0</v>
          </cell>
          <cell r="AO118"/>
          <cell r="AP118"/>
        </row>
        <row r="119">
          <cell r="D119"/>
          <cell r="E119"/>
          <cell r="F119" t="str">
            <v>GROSS</v>
          </cell>
          <cell r="G119" t="str">
            <v xml:space="preserve"> GROSS</v>
          </cell>
          <cell r="H119"/>
          <cell r="I119"/>
          <cell r="J119"/>
          <cell r="K119"/>
          <cell r="L119">
            <v>0</v>
          </cell>
          <cell r="M119"/>
          <cell r="N119"/>
          <cell r="O119">
            <v>0</v>
          </cell>
          <cell r="P119"/>
          <cell r="Q119"/>
          <cell r="R119"/>
          <cell r="S119"/>
          <cell r="T119"/>
          <cell r="U119"/>
          <cell r="V119"/>
          <cell r="W119">
            <v>0</v>
          </cell>
          <cell r="X119">
            <v>0</v>
          </cell>
          <cell r="Y119"/>
          <cell r="Z119"/>
          <cell r="AA119"/>
          <cell r="AB119"/>
          <cell r="AO119"/>
          <cell r="AP119">
            <v>0</v>
          </cell>
        </row>
        <row r="120">
          <cell r="D120"/>
          <cell r="E120"/>
          <cell r="F120" t="str">
            <v>GROSS</v>
          </cell>
          <cell r="G120" t="str">
            <v xml:space="preserve"> GROSS</v>
          </cell>
          <cell r="H120" t="str">
            <v>STRATEGIC OBJECTIVE 4: CREATE SOCIALLY AND ECONOMICALLY STRONGER AND MORE CONFIDENT COMMUNITIES</v>
          </cell>
          <cell r="I120"/>
          <cell r="J120"/>
          <cell r="K120"/>
          <cell r="L120">
            <v>0</v>
          </cell>
          <cell r="M120"/>
          <cell r="N120"/>
          <cell r="O120">
            <v>0</v>
          </cell>
          <cell r="P120"/>
          <cell r="Q120"/>
          <cell r="R120"/>
          <cell r="S120"/>
          <cell r="T120"/>
          <cell r="U120"/>
          <cell r="V120"/>
          <cell r="W120">
            <v>0</v>
          </cell>
          <cell r="X120">
            <v>0</v>
          </cell>
          <cell r="Y120"/>
          <cell r="Z120"/>
          <cell r="AA120"/>
          <cell r="AB120"/>
          <cell r="AP120">
            <v>0</v>
          </cell>
        </row>
        <row r="121">
          <cell r="D121" t="str">
            <v>X085A108</v>
          </cell>
          <cell r="E121" t="str">
            <v>X085A108-COMMUNITY RIGHT TO CHALLENGE DEL PROG VOTED</v>
          </cell>
          <cell r="F121" t="str">
            <v>GROSS</v>
          </cell>
          <cell r="G121" t="str">
            <v>X085A108 GROSS</v>
          </cell>
          <cell r="H121" t="str">
            <v xml:space="preserve">COMMUNITY RIGHT TO CHALLENGE </v>
          </cell>
          <cell r="I121">
            <v>0</v>
          </cell>
          <cell r="J121" t="e">
            <v>#REF!</v>
          </cell>
          <cell r="K121">
            <v>0</v>
          </cell>
          <cell r="L121">
            <v>0</v>
          </cell>
          <cell r="M121"/>
          <cell r="N121">
            <v>0</v>
          </cell>
          <cell r="O121">
            <v>0</v>
          </cell>
          <cell r="P121"/>
          <cell r="Q121"/>
          <cell r="R121"/>
          <cell r="S121"/>
          <cell r="T121"/>
          <cell r="U121"/>
          <cell r="V121"/>
          <cell r="W121">
            <v>0</v>
          </cell>
          <cell r="X121">
            <v>0</v>
          </cell>
          <cell r="Y121" t="str">
            <v>n</v>
          </cell>
          <cell r="Z121" t="str">
            <v>n</v>
          </cell>
          <cell r="AA121"/>
          <cell r="AB121"/>
          <cell r="AO121"/>
          <cell r="AP121">
            <v>0</v>
          </cell>
        </row>
        <row r="122">
          <cell r="D122" t="str">
            <v>X085A117</v>
          </cell>
          <cell r="E122" t="str">
            <v>X085A117-SUSTAINABLE COMMUNITIES ACT DEL PROG VOTED</v>
          </cell>
          <cell r="F122" t="str">
            <v>GROSS</v>
          </cell>
          <cell r="G122" t="str">
            <v>X085A117 GROSS</v>
          </cell>
          <cell r="H122" t="str">
            <v xml:space="preserve">SUSTAINABLE COMMUNITIES ACT </v>
          </cell>
          <cell r="I122">
            <v>90</v>
          </cell>
          <cell r="J122" t="e">
            <v>#REF!</v>
          </cell>
          <cell r="K122">
            <v>90</v>
          </cell>
          <cell r="L122">
            <v>0</v>
          </cell>
          <cell r="M122"/>
          <cell r="N122">
            <v>90</v>
          </cell>
          <cell r="O122">
            <v>90</v>
          </cell>
          <cell r="P122">
            <v>90</v>
          </cell>
          <cell r="Q122">
            <v>30</v>
          </cell>
          <cell r="R122">
            <v>30</v>
          </cell>
          <cell r="S122"/>
          <cell r="T122"/>
          <cell r="U122"/>
          <cell r="V122">
            <v>20</v>
          </cell>
          <cell r="W122">
            <v>90</v>
          </cell>
          <cell r="X122">
            <v>0</v>
          </cell>
          <cell r="Y122" t="str">
            <v>n</v>
          </cell>
          <cell r="Z122" t="str">
            <v>n</v>
          </cell>
          <cell r="AA122"/>
          <cell r="AB122"/>
          <cell r="AE122" t="str">
            <v>High</v>
          </cell>
          <cell r="AO122"/>
          <cell r="AP122">
            <v>30</v>
          </cell>
        </row>
        <row r="123">
          <cell r="D123" t="str">
            <v>X085A120</v>
          </cell>
          <cell r="E123" t="str">
            <v>X085A120-INTEGRATION &amp; TACKLING EXTREMISM DEL PROG VTD</v>
          </cell>
          <cell r="F123" t="str">
            <v>GROSS</v>
          </cell>
          <cell r="G123" t="str">
            <v>X085A120 GROSS</v>
          </cell>
          <cell r="H123" t="str">
            <v>INTEGRATION &amp; TACKLING EXTREMISM</v>
          </cell>
          <cell r="I123">
            <v>24241</v>
          </cell>
          <cell r="J123" t="e">
            <v>#REF!</v>
          </cell>
          <cell r="K123">
            <v>14100</v>
          </cell>
          <cell r="L123">
            <v>420</v>
          </cell>
          <cell r="M123"/>
          <cell r="N123">
            <v>13680</v>
          </cell>
          <cell r="O123">
            <v>14100</v>
          </cell>
          <cell r="P123">
            <v>14100</v>
          </cell>
          <cell r="Q123">
            <v>9000</v>
          </cell>
          <cell r="R123">
            <v>6000</v>
          </cell>
          <cell r="S123"/>
          <cell r="T123"/>
          <cell r="U123"/>
          <cell r="V123">
            <v>4000</v>
          </cell>
          <cell r="W123">
            <v>13680</v>
          </cell>
          <cell r="X123">
            <v>1000</v>
          </cell>
          <cell r="Y123" t="str">
            <v>n</v>
          </cell>
          <cell r="Z123" t="str">
            <v>n</v>
          </cell>
          <cell r="AA123"/>
          <cell r="AB123" t="str">
            <v>Re-profile requested for additional spend power next year to deliver key Green Paper commitments. If no re-profile will spend in 18/19
19/20 Pressure agreed by SoS to support build of Windrush Memorial to commemorate the contribution to Britain of the Windrush generation</v>
          </cell>
          <cell r="AD123" t="str">
            <v>£420k required to pay for Integration Area Leads in 5 local areas next year to further the strategy set up this year</v>
          </cell>
          <cell r="AE123" t="str">
            <v>Low</v>
          </cell>
          <cell r="AF123" t="str">
            <v xml:space="preserve">We have recruited 5 area leads to work in the 5 local areas to help further the pilot integration strategy. They are currently employed and are funded from programme costs. They are contracted to work for the Dept next year. </v>
          </cell>
          <cell r="AG123" t="str">
            <v>Delivery of public commitments in the Integrated Communities Strategy Green Paper. High profile programmes include the First Wave Integration Area strategy and the Innovation Fund. The £420m figure are contracts that we've sent to employees for next years pay.</v>
          </cell>
          <cell r="AH123" t="str">
            <v>The Government publicly committed to £50m funding across 18/19 and 19/20 to support proposals within the Integrated Communities Strategy Green Paper was published in March 2018. There was considerable criticism at the time  that £50m was insufficient; any further reduction to this funding would be damaging to the Government's credibility. The First Wave Integration Areas programme has been billed as a two year programme in local and national press; and not funding or reducing funding next year would cause significant reputational risk to the Government.
In light of Brexit, cutting funding in this budget could detrimentally impact anti hate crime funding at a very tenuous geopolotical time.</v>
          </cell>
          <cell r="AI123" t="str">
            <v>Yes - the majority of the budget is not legally committed and hence there would be no legal challenges. An expectation has been created with the relevant LAs on the first wave strategy programme that funding will be available next year however.  
The consequences are reputational risk.</v>
          </cell>
          <cell r="AJ123" t="str">
            <v>ASAP so the policy team can communicate messages effectively and plan accordingly. </v>
          </cell>
          <cell r="AO123"/>
          <cell r="AP123">
            <v>9000</v>
          </cell>
        </row>
        <row r="124">
          <cell r="D124" t="str">
            <v>X085A403</v>
          </cell>
          <cell r="E124" t="str">
            <v>X085A403-WHOLE-PLACE COMMUNITY BUDGETS DEL PROG VOTED</v>
          </cell>
          <cell r="F124" t="str">
            <v>GROSS</v>
          </cell>
          <cell r="G124" t="str">
            <v>X085A403 GROSS</v>
          </cell>
          <cell r="H124" t="str">
            <v xml:space="preserve">WHOLE-PLACE COMMUNITY BUDGETS </v>
          </cell>
          <cell r="I124">
            <v>0</v>
          </cell>
          <cell r="J124" t="e">
            <v>#REF!</v>
          </cell>
          <cell r="K124">
            <v>0</v>
          </cell>
          <cell r="L124">
            <v>0</v>
          </cell>
          <cell r="M124"/>
          <cell r="N124">
            <v>0</v>
          </cell>
          <cell r="O124">
            <v>0</v>
          </cell>
          <cell r="P124"/>
          <cell r="Q124"/>
          <cell r="R124"/>
          <cell r="S124"/>
          <cell r="T124"/>
          <cell r="U124"/>
          <cell r="V124"/>
          <cell r="W124">
            <v>0</v>
          </cell>
          <cell r="X124">
            <v>0</v>
          </cell>
          <cell r="Y124" t="str">
            <v>n</v>
          </cell>
          <cell r="Z124" t="str">
            <v>n</v>
          </cell>
          <cell r="AA124"/>
          <cell r="AB124"/>
          <cell r="AO124"/>
          <cell r="AP124">
            <v>0</v>
          </cell>
        </row>
        <row r="125">
          <cell r="D125" t="str">
            <v>X085A404</v>
          </cell>
          <cell r="E125" t="str">
            <v>X085A404-Communities (DEL Prog Voted)</v>
          </cell>
          <cell r="F125" t="str">
            <v>GROSS</v>
          </cell>
          <cell r="G125" t="str">
            <v>X085A404 GROSS</v>
          </cell>
          <cell r="H125" t="str">
            <v>Communities (D</v>
          </cell>
          <cell r="I125">
            <v>800</v>
          </cell>
          <cell r="J125" t="e">
            <v>#REF!</v>
          </cell>
          <cell r="K125">
            <v>0</v>
          </cell>
          <cell r="L125">
            <v>0</v>
          </cell>
          <cell r="M125"/>
          <cell r="N125">
            <v>0</v>
          </cell>
          <cell r="O125">
            <v>0</v>
          </cell>
          <cell r="P125"/>
          <cell r="Q125"/>
          <cell r="R125"/>
          <cell r="S125"/>
          <cell r="T125"/>
          <cell r="U125"/>
          <cell r="V125"/>
          <cell r="W125">
            <v>0</v>
          </cell>
          <cell r="X125">
            <v>0</v>
          </cell>
          <cell r="Y125" t="str">
            <v>n</v>
          </cell>
          <cell r="Z125" t="str">
            <v>n</v>
          </cell>
          <cell r="AA125"/>
          <cell r="AB125"/>
          <cell r="AO125"/>
          <cell r="AP125">
            <v>0</v>
          </cell>
        </row>
        <row r="126">
          <cell r="D126" t="str">
            <v>X085A612</v>
          </cell>
          <cell r="E126" t="str">
            <v>X085A612-UK HOLOCAUST MEMORIAL FUND DEL PROG VOTED</v>
          </cell>
          <cell r="F126" t="str">
            <v>GROSS</v>
          </cell>
          <cell r="G126" t="str">
            <v>X085A612 GROSS</v>
          </cell>
          <cell r="H126" t="str">
            <v xml:space="preserve">UK HOLOCAUST MEMORIAL FUND </v>
          </cell>
          <cell r="I126">
            <v>0</v>
          </cell>
          <cell r="J126" t="e">
            <v>#REF!</v>
          </cell>
          <cell r="K126">
            <v>0</v>
          </cell>
          <cell r="L126">
            <v>0</v>
          </cell>
          <cell r="M126"/>
          <cell r="N126">
            <v>0</v>
          </cell>
          <cell r="O126">
            <v>0</v>
          </cell>
          <cell r="P126"/>
          <cell r="Q126"/>
          <cell r="R126"/>
          <cell r="S126"/>
          <cell r="T126"/>
          <cell r="U126"/>
          <cell r="V126"/>
          <cell r="W126">
            <v>0</v>
          </cell>
          <cell r="X126">
            <v>0</v>
          </cell>
          <cell r="Y126" t="str">
            <v>n</v>
          </cell>
          <cell r="Z126" t="str">
            <v>n</v>
          </cell>
          <cell r="AA126"/>
          <cell r="AB126" t="str">
            <v>HMT reserve claim</v>
          </cell>
          <cell r="AO126"/>
          <cell r="AP126">
            <v>0</v>
          </cell>
        </row>
        <row r="127">
          <cell r="D127" t="str">
            <v>X085A698</v>
          </cell>
          <cell r="E127" t="str">
            <v>X085A698-CONTROLLING MIGRATION FUND DEL VOTED</v>
          </cell>
          <cell r="F127" t="str">
            <v>GROSS</v>
          </cell>
          <cell r="G127" t="str">
            <v>X085A698 GROSS</v>
          </cell>
          <cell r="H127" t="str">
            <v>CONTROLLING MIGRATION FUND</v>
          </cell>
          <cell r="I127">
            <v>40157</v>
          </cell>
          <cell r="J127" t="e">
            <v>#REF!</v>
          </cell>
          <cell r="K127">
            <v>25000</v>
          </cell>
          <cell r="L127">
            <v>9000</v>
          </cell>
          <cell r="M127"/>
          <cell r="N127">
            <v>16000</v>
          </cell>
          <cell r="O127">
            <v>25000</v>
          </cell>
          <cell r="P127">
            <v>25000</v>
          </cell>
          <cell r="Q127">
            <v>15000</v>
          </cell>
          <cell r="R127">
            <v>9000</v>
          </cell>
          <cell r="S127"/>
          <cell r="T127"/>
          <cell r="U127"/>
          <cell r="V127">
            <v>9000</v>
          </cell>
          <cell r="W127">
            <v>16000</v>
          </cell>
          <cell r="X127">
            <v>0</v>
          </cell>
          <cell r="Y127" t="str">
            <v>n</v>
          </cell>
          <cell r="Z127" t="str">
            <v>n</v>
          </cell>
          <cell r="AA127"/>
          <cell r="AB127" t="str">
            <v>Re-profile would be to give additonal spending power. Commitment to spend £100m over life of programme. If no re-profile will spend.</v>
          </cell>
          <cell r="AD127" t="str">
            <v>£9m is the amount we have committed to LAs next year through provision of grant letters confirming allocations</v>
          </cell>
          <cell r="AE127" t="str">
            <v>Low</v>
          </cell>
          <cell r="AF127" t="str">
            <v>We have contacted successful LAs to confirm their funding allocation next year of £9m. There is a strong legal expectation that they will receive this funding.</v>
          </cell>
          <cell r="AG127" t="str">
            <v>Delivery of £100m Conservative party manifesto commitment. Helping LAs nationwide to deal with the pressures of high net migration to local areas. The £16m uncommitted amount relates to funding which has been offered to LAs for the final batch of CMF funding.</v>
          </cell>
          <cell r="AH127" t="str">
            <v>Reputational risk to the Government of not following through a manifesto commitment. 
All the CMF projects are in high migration areas, with many working with vulnerable EU nationals such as Roma and migrant rough sleepers.  </v>
          </cell>
          <cell r="AI127" t="str">
            <v>While the £9m is committed with grant letter to LAs confirming allocations. The £16m is uncommitted and there is no legal reason for us to pay this amount. We could reduce this amount, and allow CMF team to work with a reduced sum however, there are still reputational risks of not providing the whole amount.</v>
          </cell>
          <cell r="AJ127" t="str">
            <v>ASAP so the policy team can communicate messages to LAs effectively and plan accordingly. </v>
          </cell>
          <cell r="AO127"/>
          <cell r="AP127">
            <v>15000</v>
          </cell>
        </row>
        <row r="128">
          <cell r="D128" t="str">
            <v>X085A713</v>
          </cell>
          <cell r="E128" t="str">
            <v>X085A713-ENGLISH LANGUAGE DEL PROG VOTED</v>
          </cell>
          <cell r="F128" t="str">
            <v>GROSS</v>
          </cell>
          <cell r="G128" t="str">
            <v>X085A713 GROSS</v>
          </cell>
          <cell r="H128" t="str">
            <v xml:space="preserve">ENGLISH LANGUAGE </v>
          </cell>
          <cell r="I128">
            <v>0</v>
          </cell>
          <cell r="J128" t="e">
            <v>#REF!</v>
          </cell>
          <cell r="K128">
            <v>0</v>
          </cell>
          <cell r="L128">
            <v>0</v>
          </cell>
          <cell r="M128"/>
          <cell r="N128">
            <v>0</v>
          </cell>
          <cell r="O128">
            <v>0</v>
          </cell>
          <cell r="P128"/>
          <cell r="Q128"/>
          <cell r="R128"/>
          <cell r="S128"/>
          <cell r="T128"/>
          <cell r="U128"/>
          <cell r="V128"/>
          <cell r="W128">
            <v>0</v>
          </cell>
          <cell r="X128">
            <v>0</v>
          </cell>
          <cell r="Y128" t="str">
            <v>n</v>
          </cell>
          <cell r="Z128" t="str">
            <v>n</v>
          </cell>
          <cell r="AA128"/>
          <cell r="AB128" t="str">
            <v>HMT reserve claim</v>
          </cell>
          <cell r="AO128"/>
          <cell r="AP128">
            <v>0</v>
          </cell>
        </row>
        <row r="129">
          <cell r="D129" t="str">
            <v>X085A793</v>
          </cell>
          <cell r="E129" t="str">
            <v>X085A793-LONELINESS FUND DEL PROG VOTED</v>
          </cell>
          <cell r="F129" t="str">
            <v>GROSS</v>
          </cell>
          <cell r="G129" t="str">
            <v>X085A793 GROSS</v>
          </cell>
          <cell r="H129" t="str">
            <v xml:space="preserve">LONELINESS FUND </v>
          </cell>
          <cell r="I129">
            <v>0</v>
          </cell>
          <cell r="J129" t="e">
            <v>#REF!</v>
          </cell>
          <cell r="K129">
            <v>0</v>
          </cell>
          <cell r="L129">
            <v>0</v>
          </cell>
          <cell r="M129"/>
          <cell r="N129">
            <v>0</v>
          </cell>
          <cell r="O129">
            <v>0</v>
          </cell>
          <cell r="P129"/>
          <cell r="Q129"/>
          <cell r="R129"/>
          <cell r="S129"/>
          <cell r="T129"/>
          <cell r="U129"/>
          <cell r="V129"/>
          <cell r="W129">
            <v>0</v>
          </cell>
          <cell r="X129">
            <v>500</v>
          </cell>
          <cell r="Y129" t="str">
            <v>n</v>
          </cell>
          <cell r="Z129" t="str">
            <v>n</v>
          </cell>
          <cell r="AA129"/>
          <cell r="AB129" t="str">
            <v>Pressure was approved by former SoS for the Department to support the Cross-Whitehall Loneliness Fund</v>
          </cell>
          <cell r="AE129" t="str">
            <v>Low</v>
          </cell>
          <cell r="AG129" t="str">
            <v xml:space="preserve">£0.500m is the MHCLG contribution to the Cross-Whitehall Loneliness fund </v>
          </cell>
          <cell r="AH129" t="str">
            <v>Reputational risk that MHCLG are not part of the Cross-Whitehall initiative</v>
          </cell>
          <cell r="AI129" t="str">
            <v>We could reduce our contribution if necessary</v>
          </cell>
          <cell r="AJ129" t="str">
            <v>ASAP so we can make it clear to DCMS (lead OGD on the project) that we will be unable to fund in 19/20</v>
          </cell>
          <cell r="AO129"/>
          <cell r="AP129">
            <v>0</v>
          </cell>
        </row>
        <row r="130">
          <cell r="D130"/>
          <cell r="E130"/>
          <cell r="F130" t="str">
            <v>GROSS</v>
          </cell>
          <cell r="G130" t="str">
            <v xml:space="preserve"> GROSS</v>
          </cell>
          <cell r="H130" t="str">
            <v>INTEGRATION STRATEGY</v>
          </cell>
          <cell r="I130">
            <v>65288</v>
          </cell>
          <cell r="J130" t="e">
            <v>#REF!</v>
          </cell>
          <cell r="K130">
            <v>39190</v>
          </cell>
          <cell r="L130">
            <v>9420</v>
          </cell>
          <cell r="M130">
            <v>0</v>
          </cell>
          <cell r="N130">
            <v>29770</v>
          </cell>
          <cell r="O130">
            <v>39190</v>
          </cell>
          <cell r="P130">
            <v>39190</v>
          </cell>
          <cell r="Q130"/>
          <cell r="R130">
            <v>15030</v>
          </cell>
          <cell r="S130"/>
          <cell r="T130"/>
          <cell r="U130"/>
          <cell r="V130">
            <v>13020</v>
          </cell>
          <cell r="W130">
            <v>29770</v>
          </cell>
          <cell r="X130">
            <v>0</v>
          </cell>
          <cell r="Y130"/>
          <cell r="Z130"/>
          <cell r="AA130"/>
          <cell r="AB130">
            <v>0</v>
          </cell>
          <cell r="AO130"/>
          <cell r="AP130"/>
        </row>
        <row r="131">
          <cell r="D131"/>
          <cell r="E131"/>
          <cell r="F131" t="str">
            <v>GROSS</v>
          </cell>
          <cell r="G131" t="str">
            <v xml:space="preserve"> GROSS</v>
          </cell>
          <cell r="H131" t="str">
            <v>PORTFOLIO 4.A: BUILD INTEGRATED COMMUNITIES Total</v>
          </cell>
          <cell r="I131">
            <v>65288</v>
          </cell>
          <cell r="J131" t="e">
            <v>#REF!</v>
          </cell>
          <cell r="K131">
            <v>39190</v>
          </cell>
          <cell r="L131">
            <v>9420</v>
          </cell>
          <cell r="M131">
            <v>0</v>
          </cell>
          <cell r="N131">
            <v>29770</v>
          </cell>
          <cell r="O131">
            <v>39190</v>
          </cell>
          <cell r="P131">
            <v>39190</v>
          </cell>
          <cell r="Q131">
            <v>0</v>
          </cell>
          <cell r="R131">
            <v>15030</v>
          </cell>
          <cell r="S131"/>
          <cell r="T131"/>
          <cell r="U131"/>
          <cell r="V131">
            <v>13020</v>
          </cell>
          <cell r="W131">
            <v>29770</v>
          </cell>
          <cell r="X131">
            <v>0</v>
          </cell>
          <cell r="Y131"/>
          <cell r="Z131"/>
          <cell r="AA131"/>
          <cell r="AB131">
            <v>0</v>
          </cell>
          <cell r="AO131"/>
          <cell r="AP131"/>
        </row>
        <row r="132">
          <cell r="D132" t="str">
            <v>X085A541</v>
          </cell>
          <cell r="E132" t="str">
            <v>X085A541-BELWIN (EMERGENCY SUPPORT YO LAs) DEL PROG VOTED</v>
          </cell>
          <cell r="F132" t="str">
            <v>GROSS</v>
          </cell>
          <cell r="G132" t="str">
            <v>X085A541 GROSS</v>
          </cell>
          <cell r="H132" t="str">
            <v xml:space="preserve">BELWIN (EMERGENCY SUPPORT YO LAs) </v>
          </cell>
          <cell r="I132">
            <v>0</v>
          </cell>
          <cell r="J132" t="e">
            <v>#REF!</v>
          </cell>
          <cell r="K132">
            <v>0</v>
          </cell>
          <cell r="L132">
            <v>0</v>
          </cell>
          <cell r="M132">
            <v>0</v>
          </cell>
          <cell r="N132">
            <v>0</v>
          </cell>
          <cell r="O132">
            <v>0</v>
          </cell>
          <cell r="P132"/>
          <cell r="Q132"/>
          <cell r="R132"/>
          <cell r="S132"/>
          <cell r="T132"/>
          <cell r="U132"/>
          <cell r="V132"/>
          <cell r="W132">
            <v>0</v>
          </cell>
          <cell r="X132">
            <v>0</v>
          </cell>
          <cell r="Y132" t="str">
            <v>n</v>
          </cell>
          <cell r="Z132" t="str">
            <v>n</v>
          </cell>
          <cell r="AA132"/>
          <cell r="AB132"/>
          <cell r="AO132"/>
          <cell r="AP132">
            <v>0</v>
          </cell>
        </row>
        <row r="133">
          <cell r="D133" t="str">
            <v>X085A687</v>
          </cell>
          <cell r="E133" t="str">
            <v>X085A687-RESILIENCE TEAM - FLOODING DEL PROG VOTED</v>
          </cell>
          <cell r="F133" t="str">
            <v>GROSS</v>
          </cell>
          <cell r="G133" t="str">
            <v>X085A687 GROSS</v>
          </cell>
          <cell r="H133" t="str">
            <v xml:space="preserve">RESILIENCE TEAM - FLOODING </v>
          </cell>
          <cell r="I133">
            <v>0</v>
          </cell>
          <cell r="J133" t="e">
            <v>#REF!</v>
          </cell>
          <cell r="K133">
            <v>0</v>
          </cell>
          <cell r="L133">
            <v>0</v>
          </cell>
          <cell r="M133">
            <v>0</v>
          </cell>
          <cell r="N133">
            <v>0</v>
          </cell>
          <cell r="O133">
            <v>0</v>
          </cell>
          <cell r="P133"/>
          <cell r="Q133"/>
          <cell r="R133"/>
          <cell r="S133"/>
          <cell r="T133"/>
          <cell r="U133"/>
          <cell r="V133"/>
          <cell r="W133">
            <v>0</v>
          </cell>
          <cell r="X133">
            <v>0</v>
          </cell>
          <cell r="Y133" t="str">
            <v>n</v>
          </cell>
          <cell r="Z133" t="str">
            <v>n</v>
          </cell>
          <cell r="AA133"/>
          <cell r="AB133"/>
          <cell r="AO133"/>
          <cell r="AP133">
            <v>0</v>
          </cell>
        </row>
        <row r="134">
          <cell r="D134"/>
          <cell r="E134"/>
          <cell r="F134" t="str">
            <v>GROSS</v>
          </cell>
          <cell r="G134" t="str">
            <v xml:space="preserve"> GROSS</v>
          </cell>
          <cell r="H134" t="str">
            <v>RESILIENCE &amp; EMERGENCIES</v>
          </cell>
          <cell r="I134">
            <v>0</v>
          </cell>
          <cell r="J134" t="e">
            <v>#REF!</v>
          </cell>
          <cell r="K134">
            <v>0</v>
          </cell>
          <cell r="L134">
            <v>0</v>
          </cell>
          <cell r="M134">
            <v>0</v>
          </cell>
          <cell r="N134">
            <v>0</v>
          </cell>
          <cell r="O134">
            <v>0</v>
          </cell>
          <cell r="P134">
            <v>0</v>
          </cell>
          <cell r="Q134">
            <v>0</v>
          </cell>
          <cell r="R134"/>
          <cell r="S134"/>
          <cell r="T134"/>
          <cell r="U134"/>
          <cell r="V134">
            <v>0</v>
          </cell>
          <cell r="W134">
            <v>0</v>
          </cell>
          <cell r="X134">
            <v>0</v>
          </cell>
          <cell r="Y134"/>
          <cell r="Z134"/>
          <cell r="AA134"/>
          <cell r="AB134">
            <v>0</v>
          </cell>
          <cell r="AO134"/>
          <cell r="AP134">
            <v>0</v>
          </cell>
        </row>
        <row r="135">
          <cell r="D135" t="str">
            <v>X085A373</v>
          </cell>
          <cell r="E135" t="str">
            <v>X085A373-Troubled Families DEL Prog Voted</v>
          </cell>
          <cell r="F135" t="str">
            <v>GROSS</v>
          </cell>
          <cell r="G135" t="str">
            <v>X085A373 GROSS</v>
          </cell>
          <cell r="H135" t="str">
            <v xml:space="preserve">Troubled Families </v>
          </cell>
          <cell r="I135">
            <v>221196</v>
          </cell>
          <cell r="J135" t="e">
            <v>#REF!</v>
          </cell>
          <cell r="K135">
            <v>180000</v>
          </cell>
          <cell r="L135">
            <v>0</v>
          </cell>
          <cell r="M135">
            <v>214050</v>
          </cell>
          <cell r="O135">
            <v>214050</v>
          </cell>
          <cell r="P135">
            <v>214000</v>
          </cell>
          <cell r="Q135">
            <v>140000</v>
          </cell>
          <cell r="R135">
            <v>130101</v>
          </cell>
          <cell r="S135"/>
          <cell r="T135"/>
          <cell r="U135"/>
          <cell r="V135">
            <v>125000</v>
          </cell>
          <cell r="W135">
            <v>180000</v>
          </cell>
          <cell r="X135">
            <v>-34050</v>
          </cell>
          <cell r="Y135" t="str">
            <v>n</v>
          </cell>
          <cell r="Z135" t="str">
            <v>n</v>
          </cell>
          <cell r="AA135"/>
          <cell r="AB135" t="str">
            <v>Extra pressure is only to cover the total amount that we could be legally liable for (payments for 400,000 families) - current estimates presume that the programme will work with about 300,000 and if this is the case then there will not be any pressure from the programme on the Department</v>
          </cell>
          <cell r="AE135" t="str">
            <v>Low-mid</v>
          </cell>
          <cell r="AG135" t="str">
            <v>Delivery of Troubled Families programme (mostly payments to Local Authorities for Service Transformation Grant, Attachment Fees and Payment by Results (PbR) - most payments will be PbR as it is the last year of the programme)</v>
          </cell>
          <cell r="AH135" t="str">
            <v>Government has publically committed to funding Councils to work with 400,000 families - legal expectation by Local Authorities for payment if work completed as requested. It has been highlighted that we are unlikely to achieve results with 400,000 families as expected. Current estimates are around 300,000 which would create a significant underspend. This could be repurposed, but TF are likely to want budget into 2020/21 for results that will extend into the new SR period. The programme is demand led and decisioons are outsid eof our control.</v>
          </cell>
          <cell r="AI135" t="str">
            <v>No - we expect an underspend which could be used for other priorities, but could be liable for the whole amount should claim numbers increase. Very unlikely we will require this much money. Based on projections supplied by local authorities and analysis undertaken in October. This assumes outcomes for just over 300,000 families within our Payment by Result (PbR) and Earned Autonomy programmes</v>
          </cell>
          <cell r="AJ135" t="str">
            <v>N/A - legal obligation to pay for verified claims</v>
          </cell>
          <cell r="AO135">
            <v>6000</v>
          </cell>
          <cell r="AP135">
            <v>146000</v>
          </cell>
        </row>
        <row r="136">
          <cell r="D136" t="str">
            <v>X085A777</v>
          </cell>
          <cell r="E136" t="str">
            <v>X085A777-IICSA CONTRIBUTION DEL PROG VOTED</v>
          </cell>
          <cell r="F136" t="str">
            <v>GROSS</v>
          </cell>
          <cell r="G136" t="str">
            <v>X085A777 GROSS</v>
          </cell>
          <cell r="H136" t="str">
            <v xml:space="preserve">IICSA CONTRIBUTION </v>
          </cell>
          <cell r="I136">
            <v>0</v>
          </cell>
          <cell r="J136" t="e">
            <v>#REF!</v>
          </cell>
          <cell r="K136">
            <v>0</v>
          </cell>
          <cell r="L136">
            <v>6000</v>
          </cell>
          <cell r="M136"/>
          <cell r="N136">
            <v>0</v>
          </cell>
          <cell r="O136">
            <v>6000</v>
          </cell>
          <cell r="P136">
            <v>6000</v>
          </cell>
          <cell r="Q136">
            <v>6000</v>
          </cell>
          <cell r="R136">
            <v>6000</v>
          </cell>
          <cell r="S136"/>
          <cell r="T136"/>
          <cell r="U136"/>
          <cell r="V136">
            <v>6000</v>
          </cell>
          <cell r="W136">
            <v>-6000</v>
          </cell>
          <cell r="X136">
            <v>-6000</v>
          </cell>
          <cell r="Y136" t="str">
            <v>n</v>
          </cell>
          <cell r="Z136" t="str">
            <v>n</v>
          </cell>
          <cell r="AA136"/>
          <cell r="AB136"/>
          <cell r="AE136" t="str">
            <v>Low</v>
          </cell>
          <cell r="AG136" t="str">
            <v>Contribution to HO for Independent Inquiry into Child Sexual Abuse</v>
          </cell>
          <cell r="AH136" t="str">
            <v>MHCLG have contributed every year to the Inquiry, politically difficult to stop this given the high profile nature of the work</v>
          </cell>
          <cell r="AI136" t="str">
            <v>No - contribution is decided by HO yearly</v>
          </cell>
          <cell r="AJ136" t="str">
            <v>N/A</v>
          </cell>
          <cell r="AO136"/>
          <cell r="AP136">
            <v>6000</v>
          </cell>
        </row>
        <row r="137">
          <cell r="D137" t="str">
            <v>X085A813</v>
          </cell>
          <cell r="E137" t="str">
            <v>X085A813-RED TEAM - NON FLOODING DEL PROG VOTED</v>
          </cell>
          <cell r="F137" t="str">
            <v>GROSS</v>
          </cell>
          <cell r="G137" t="str">
            <v>X085A813 GROSS</v>
          </cell>
          <cell r="H137" t="str">
            <v>RED TEAM - NON FLOODING</v>
          </cell>
          <cell r="I137">
            <v>0</v>
          </cell>
          <cell r="J137" t="e">
            <v>#REF!</v>
          </cell>
          <cell r="K137">
            <v>0</v>
          </cell>
          <cell r="L137">
            <v>0</v>
          </cell>
          <cell r="M137">
            <v>0</v>
          </cell>
          <cell r="N137">
            <v>0</v>
          </cell>
          <cell r="O137">
            <v>0</v>
          </cell>
          <cell r="P137"/>
          <cell r="Q137"/>
          <cell r="R137"/>
          <cell r="S137"/>
          <cell r="T137"/>
          <cell r="U137"/>
          <cell r="V137"/>
          <cell r="W137">
            <v>0</v>
          </cell>
          <cell r="X137">
            <v>0</v>
          </cell>
          <cell r="Y137" t="str">
            <v>n</v>
          </cell>
          <cell r="Z137" t="str">
            <v>n</v>
          </cell>
          <cell r="AA137"/>
          <cell r="AB137"/>
          <cell r="AO137"/>
          <cell r="AP137">
            <v>0</v>
          </cell>
        </row>
        <row r="138">
          <cell r="D138"/>
          <cell r="E138"/>
          <cell r="F138" t="str">
            <v>GROSS</v>
          </cell>
          <cell r="G138" t="str">
            <v xml:space="preserve"> GROSS</v>
          </cell>
          <cell r="H138" t="str">
            <v>TROUBLED FAMILIES PROGRAMME</v>
          </cell>
          <cell r="I138">
            <v>221196</v>
          </cell>
          <cell r="J138" t="e">
            <v>#REF!</v>
          </cell>
          <cell r="K138">
            <v>180000</v>
          </cell>
          <cell r="L138">
            <v>6000</v>
          </cell>
          <cell r="M138">
            <v>214050</v>
          </cell>
          <cell r="N138">
            <v>0</v>
          </cell>
          <cell r="O138">
            <v>220050</v>
          </cell>
          <cell r="P138">
            <v>220000</v>
          </cell>
          <cell r="Q138"/>
          <cell r="R138">
            <v>136101</v>
          </cell>
          <cell r="S138"/>
          <cell r="T138"/>
          <cell r="U138"/>
          <cell r="V138">
            <v>131000</v>
          </cell>
          <cell r="W138">
            <v>174000</v>
          </cell>
          <cell r="X138">
            <v>-40050</v>
          </cell>
          <cell r="Y138"/>
          <cell r="Z138"/>
          <cell r="AA138">
            <v>0</v>
          </cell>
          <cell r="AB138"/>
          <cell r="AO138"/>
          <cell r="AP138"/>
        </row>
        <row r="139">
          <cell r="D139"/>
          <cell r="E139"/>
          <cell r="F139" t="str">
            <v>GROSS</v>
          </cell>
          <cell r="G139" t="str">
            <v xml:space="preserve"> GROSS</v>
          </cell>
          <cell r="H139" t="str">
            <v>PORTFOLIO 4.B: BETTER PUBLIC SERVICES THAT RESPOND TO COMMUNITY NEEDS Total</v>
          </cell>
          <cell r="I139">
            <v>221196</v>
          </cell>
          <cell r="J139" t="e">
            <v>#REF!</v>
          </cell>
          <cell r="K139">
            <v>180000</v>
          </cell>
          <cell r="L139">
            <v>6000</v>
          </cell>
          <cell r="M139">
            <v>214050</v>
          </cell>
          <cell r="N139">
            <v>0</v>
          </cell>
          <cell r="O139">
            <v>220050</v>
          </cell>
          <cell r="P139">
            <v>220000</v>
          </cell>
          <cell r="Q139">
            <v>0</v>
          </cell>
          <cell r="R139">
            <v>136101</v>
          </cell>
          <cell r="S139"/>
          <cell r="T139"/>
          <cell r="U139"/>
          <cell r="V139">
            <v>131000</v>
          </cell>
          <cell r="W139">
            <v>174000</v>
          </cell>
          <cell r="X139">
            <v>-40050</v>
          </cell>
          <cell r="Y139"/>
          <cell r="Z139"/>
          <cell r="AA139"/>
          <cell r="AB139"/>
          <cell r="AO139"/>
          <cell r="AP139"/>
        </row>
        <row r="140">
          <cell r="D140" t="str">
            <v>X085A377</v>
          </cell>
          <cell r="E140" t="str">
            <v>X085A377-Local Enterprise Partnerships DEL Prog Voted</v>
          </cell>
          <cell r="F140" t="str">
            <v>GROSS</v>
          </cell>
          <cell r="G140" t="str">
            <v>X085A377 GROSS</v>
          </cell>
          <cell r="H140" t="str">
            <v xml:space="preserve">Local Enterprise Partnerships </v>
          </cell>
          <cell r="I140">
            <v>10000</v>
          </cell>
          <cell r="J140" t="e">
            <v>#REF!</v>
          </cell>
          <cell r="K140">
            <v>0</v>
          </cell>
          <cell r="L140">
            <v>9302</v>
          </cell>
          <cell r="M140"/>
          <cell r="N140">
            <v>8600</v>
          </cell>
          <cell r="O140">
            <v>17902</v>
          </cell>
          <cell r="P140">
            <v>17902</v>
          </cell>
          <cell r="Q140">
            <v>16902</v>
          </cell>
          <cell r="R140">
            <v>16902</v>
          </cell>
          <cell r="S140"/>
          <cell r="T140"/>
          <cell r="U140"/>
          <cell r="V140">
            <v>9302</v>
          </cell>
          <cell r="W140">
            <v>-9302</v>
          </cell>
          <cell r="X140">
            <v>-17902</v>
          </cell>
          <cell r="Y140" t="str">
            <v>n</v>
          </cell>
          <cell r="Z140" t="str">
            <v>n</v>
          </cell>
          <cell r="AA140"/>
          <cell r="AB140" t="str">
            <v>LEP Funding announced as legally committed (£9.078m for LEPs core, but also includes spare funding of £0.224m for Open Doors Project which was announced on Gov website in Nov 2018 - real chance of challenge if don't fund).   Remaining pressure of £8.6m which includes LEP additional funding - announcement has been made of "up to £10m" but full amount to be approved with policy recommending £8.6m. Gross spend of £27.9 million of which £10 million will be received from BEIS.</v>
          </cell>
          <cell r="AD140" t="str">
            <v>Announcements and written confirmation to LEPs</v>
          </cell>
          <cell r="AE140" t="str">
            <v>Low - medium</v>
          </cell>
          <cell r="AF140" t="str">
            <v xml:space="preserve">- LEP core funding of £9.078m:  written confirmation has been given to LEPs that core funding of £0.5m each (remaining half of funding is provided by BEIS) would be provided in 18/19 and 19/20.  There is currently no grant funding agreement in place
- Open Doors project £0.224m:  announcement been made and details of the project are on the Gov.uk website
</v>
          </cell>
          <cell r="AG140" t="str">
            <v>Approximately £9m of LEP core funding  (legal commitment) and £9m of additional funding (planned expenditure) for all the compliance and extra work we are requiring LEPs to do particularly with regard to helping delivery of Industrial Strategy</v>
          </cell>
          <cell r="AH140" t="str">
            <v xml:space="preserve">For the planned expenditure of £8.6m this is additional funding for LEPs (totalling £7.6m) plus central support to develop their capacity and capability to develop Local Industrial Strategies.  Additional LEP Funding of up to £20m in 18-19 and 19-20 was announced in the Industrial Strategy White Paper.  Funding support totalled approximately £8.5m in 18/19.  If we don't provide any funding in 19/20 then there is a risk that Local Industrial Stategies will not be developed and LEPs will criticise Government for not providing central support.  </v>
          </cell>
          <cell r="AI140" t="str">
            <v>The policy team are aware of the pressure for the Dept to find RDEL funding in 19/20.  They have already reduced the planned spend on this programme from £10m to £8.6m.   There is the potential to scale back further but we would be giving each LEP less funding/central support in 19/20 than we did in 18/19.</v>
          </cell>
          <cell r="AJ140" t="str">
            <v>End of Jan/beginning of February - commision goes out to LEPS asking for spending plans for their allocation.   Some of this could be for continued staff costs and the consequences of waiting will mean that LEPs will have uncertainty on whether staff should be retained.</v>
          </cell>
          <cell r="AO140">
            <v>10000</v>
          </cell>
          <cell r="AP140">
            <v>26902</v>
          </cell>
        </row>
        <row r="141">
          <cell r="D141" t="str">
            <v>X085A390</v>
          </cell>
          <cell r="E141" t="str">
            <v>X085A390-Coastal Communities DEL Prog Voted</v>
          </cell>
          <cell r="F141" t="str">
            <v>GROSS</v>
          </cell>
          <cell r="G141" t="str">
            <v>X085A390 GROSS</v>
          </cell>
          <cell r="H141" t="str">
            <v xml:space="preserve">Coastal Communities </v>
          </cell>
          <cell r="I141">
            <v>0</v>
          </cell>
          <cell r="J141" t="e">
            <v>#REF!</v>
          </cell>
          <cell r="K141">
            <v>0</v>
          </cell>
          <cell r="L141">
            <v>0</v>
          </cell>
          <cell r="M141">
            <v>0</v>
          </cell>
          <cell r="N141">
            <v>0</v>
          </cell>
          <cell r="O141">
            <v>0</v>
          </cell>
          <cell r="P141"/>
          <cell r="Q141"/>
          <cell r="R141"/>
          <cell r="S141"/>
          <cell r="T141"/>
          <cell r="U141"/>
          <cell r="V141"/>
          <cell r="W141">
            <v>0</v>
          </cell>
          <cell r="X141">
            <v>0</v>
          </cell>
          <cell r="Y141" t="str">
            <v>n</v>
          </cell>
          <cell r="Z141" t="str">
            <v>n</v>
          </cell>
          <cell r="AA141"/>
          <cell r="AB141"/>
          <cell r="AE141" t="str">
            <v>N/A</v>
          </cell>
          <cell r="AG141" t="str">
            <v>Full RDEL funding yet to be determined as 19/20 funding will mainly support Round 5 of CCF and assessment of bids are currently underway.  Funding comes from a reserve  claim by HMT.  Total budget is approximately £26.5m but split between RDEL and CDEL yet to be determined.</v>
          </cell>
          <cell r="AH141" t="str">
            <v xml:space="preserve">This is from a reserve claim, so not part of departmental budget and reserve claim cannot be used for anything else, so it is a case of use it or lose it. </v>
          </cell>
          <cell r="AI141" t="str">
            <v>N/A</v>
          </cell>
          <cell r="AJ141" t="str">
            <v>N/A</v>
          </cell>
          <cell r="AO141"/>
          <cell r="AP141">
            <v>0</v>
          </cell>
        </row>
        <row r="142">
          <cell r="D142" t="str">
            <v>X085A395</v>
          </cell>
          <cell r="E142" t="str">
            <v>X085A395-DEVOLUTION DEALS DEL PROG VOTED</v>
          </cell>
          <cell r="F142" t="str">
            <v>GROSS</v>
          </cell>
          <cell r="G142" t="str">
            <v>X085A395 GROSS</v>
          </cell>
          <cell r="H142" t="str">
            <v xml:space="preserve">DEVOLUTION DEALS </v>
          </cell>
          <cell r="I142">
            <v>174000</v>
          </cell>
          <cell r="J142" t="e">
            <v>#REF!</v>
          </cell>
          <cell r="K142">
            <v>176550</v>
          </cell>
          <cell r="L142">
            <v>125000</v>
          </cell>
          <cell r="M142"/>
          <cell r="N142">
            <v>12000</v>
          </cell>
          <cell r="O142">
            <v>137000</v>
          </cell>
          <cell r="P142">
            <v>137000</v>
          </cell>
          <cell r="Q142">
            <v>137000</v>
          </cell>
          <cell r="R142">
            <v>125000</v>
          </cell>
          <cell r="S142"/>
          <cell r="T142"/>
          <cell r="U142"/>
          <cell r="V142">
            <v>125000</v>
          </cell>
          <cell r="W142">
            <v>51550</v>
          </cell>
          <cell r="X142">
            <v>39550</v>
          </cell>
          <cell r="Y142" t="str">
            <v>y</v>
          </cell>
          <cell r="Z142" t="str">
            <v>n</v>
          </cell>
          <cell r="AA142"/>
          <cell r="AB142" t="str">
            <v>£39.5M needs to be switched to CDEL.  The low likely spend assumes that the Sheffield devolution deal doesn't go ahead - but they do have a Mayor in place who is striving to make the deal work.</v>
          </cell>
          <cell r="AC142"/>
          <cell r="AD142" t="str">
            <v>Announcements</v>
          </cell>
          <cell r="AE142" t="str">
            <v>Low</v>
          </cell>
          <cell r="AF142" t="str">
            <v>£117m of devolution deal funding agreed with HMT - 30 year funding agreements subject to 5 yearly Gateway Reviews.  Various announcements at various points over last few years as deals have been agreed.   £8m of Mayoral Combined Authority Capacity Funding.  Announcement of £12m (£6m in 18/19 and 19/20 for the 6 MCAs that existed at that point) made at Budget 2017 - since that point in time, a further two Mayoral areas (Sheffield and North of Tyne) have an expectation that there funding will also be forthcoming.</v>
          </cell>
          <cell r="AG142" t="str">
            <v>The legal commitment includes £117m of Devolution deal funding and £8m for the Mayoral Capacity fund. Classified as legally committed despite grant determinations being annual as there is legitimate expectation through agreeing devolution deals that multi-year funding of set amount would be forthcoming. The additional RDEL element is due to funding coming from LG DEL to pay both Devo Deal RDEL and CDEL costs. Budget switches have been left until Supps once need of RDEL and CDEL across department have been determined. £12 million for Sheffield - Devo deal not yet signed but if it is there is an expectation that this will be paid.</v>
          </cell>
          <cell r="AH142" t="str">
            <v>N/A</v>
          </cell>
          <cell r="AI142" t="str">
            <v>N/A</v>
          </cell>
          <cell r="AJ142" t="str">
            <v>N/A</v>
          </cell>
          <cell r="AK142" t="str">
            <v>Yes - Diff between legal commitment and budget is to be switched to CDEL, so could overprogramme CDEL and utilise RDEL allocation.</v>
          </cell>
          <cell r="AO142"/>
          <cell r="AP142">
            <v>137000</v>
          </cell>
        </row>
        <row r="143">
          <cell r="D143" t="str">
            <v>X085A599</v>
          </cell>
          <cell r="E143" t="str">
            <v>X085A599-OPEN SOURCE PLANNING: SHALE GAS DEL PROG VOTED</v>
          </cell>
          <cell r="F143" t="str">
            <v>GROSS</v>
          </cell>
          <cell r="G143" t="str">
            <v>X085A599 GROSS</v>
          </cell>
          <cell r="H143" t="str">
            <v xml:space="preserve">OPEN SOURCE PLANNING: SHALE GAS </v>
          </cell>
          <cell r="I143">
            <v>800</v>
          </cell>
          <cell r="J143" t="e">
            <v>#REF!</v>
          </cell>
          <cell r="K143">
            <v>0</v>
          </cell>
          <cell r="L143">
            <v>0</v>
          </cell>
          <cell r="M143">
            <v>0</v>
          </cell>
          <cell r="N143">
            <v>1200</v>
          </cell>
          <cell r="O143">
            <v>1200</v>
          </cell>
          <cell r="P143">
            <v>1200</v>
          </cell>
          <cell r="Q143">
            <v>1200</v>
          </cell>
          <cell r="R143">
            <v>1200</v>
          </cell>
          <cell r="S143"/>
          <cell r="T143"/>
          <cell r="U143"/>
          <cell r="V143"/>
          <cell r="W143">
            <v>0</v>
          </cell>
          <cell r="X143">
            <v>-1200</v>
          </cell>
          <cell r="Y143" t="str">
            <v>n</v>
          </cell>
          <cell r="Z143" t="str">
            <v>n</v>
          </cell>
          <cell r="AA143"/>
          <cell r="AB143"/>
          <cell r="AG143" t="str">
            <v>This was an announcemnt in the middle of the SR. No budget. All demand led, but  minister's have to sign off following local authority bids. It's very likley we will have to spend next year</v>
          </cell>
          <cell r="AH143" t="str">
            <v>Reputational impact</v>
          </cell>
          <cell r="AI143" t="str">
            <v>If bid signed off by ministers, we are bounded to pay</v>
          </cell>
          <cell r="AO143"/>
          <cell r="AP143">
            <v>1200</v>
          </cell>
        </row>
        <row r="144">
          <cell r="D144"/>
          <cell r="E144"/>
          <cell r="F144" t="str">
            <v>GROSS</v>
          </cell>
          <cell r="G144" t="str">
            <v xml:space="preserve"> GROSS</v>
          </cell>
          <cell r="H144" t="str">
            <v>CITY DEALS AND GROWTH DEALS</v>
          </cell>
          <cell r="I144">
            <v>184800</v>
          </cell>
          <cell r="J144" t="e">
            <v>#REF!</v>
          </cell>
          <cell r="K144">
            <v>176550</v>
          </cell>
          <cell r="L144">
            <v>134302</v>
          </cell>
          <cell r="M144">
            <v>0</v>
          </cell>
          <cell r="N144">
            <v>21800</v>
          </cell>
          <cell r="O144">
            <v>156102</v>
          </cell>
          <cell r="P144">
            <v>156102</v>
          </cell>
          <cell r="Q144"/>
          <cell r="R144">
            <v>143102</v>
          </cell>
          <cell r="S144"/>
          <cell r="T144"/>
          <cell r="U144"/>
          <cell r="V144">
            <v>134302</v>
          </cell>
          <cell r="W144">
            <v>42248</v>
          </cell>
          <cell r="X144">
            <v>20448</v>
          </cell>
          <cell r="Y144"/>
          <cell r="Z144"/>
          <cell r="AA144"/>
          <cell r="AB144">
            <v>0</v>
          </cell>
          <cell r="AG144" t="str">
            <v>`</v>
          </cell>
          <cell r="AO144"/>
          <cell r="AP144"/>
        </row>
        <row r="145">
          <cell r="D145" t="str">
            <v>X085A413</v>
          </cell>
          <cell r="E145" t="str">
            <v>X085A413-TOWNS REGENERATION DEL PROG VOTED</v>
          </cell>
          <cell r="F145" t="str">
            <v>GROSS</v>
          </cell>
          <cell r="G145" t="str">
            <v>X085A413 GROSS</v>
          </cell>
          <cell r="H145" t="str">
            <v xml:space="preserve">TOWNS REGENERATION </v>
          </cell>
          <cell r="I145">
            <v>11300</v>
          </cell>
          <cell r="J145" t="e">
            <v>#REF!</v>
          </cell>
          <cell r="K145">
            <v>0</v>
          </cell>
          <cell r="L145">
            <v>0</v>
          </cell>
          <cell r="M145">
            <v>0</v>
          </cell>
          <cell r="N145">
            <v>15500</v>
          </cell>
          <cell r="O145">
            <v>15500</v>
          </cell>
          <cell r="P145">
            <v>15500</v>
          </cell>
          <cell r="Q145">
            <v>14000</v>
          </cell>
          <cell r="R145">
            <v>14000</v>
          </cell>
          <cell r="S145"/>
          <cell r="T145"/>
          <cell r="U145"/>
          <cell r="V145">
            <v>0</v>
          </cell>
          <cell r="W145">
            <v>0</v>
          </cell>
          <cell r="X145">
            <v>-15500</v>
          </cell>
          <cell r="Y145" t="str">
            <v>y</v>
          </cell>
          <cell r="Z145" t="str">
            <v>n</v>
          </cell>
          <cell r="AA145"/>
          <cell r="AB145" t="str">
            <v>Requested £2m roll forward at supps but not forthcoming so funding is the  £13.5m was originally allocated to 19/20.  Funding to be provided by HMT (check)</v>
          </cell>
          <cell r="AE145" t="str">
            <v>Low - medium</v>
          </cell>
          <cell r="AG145" t="str">
            <v>3 funding lines have been included here:  (i) £13.5m High Streets funding was announced at Autumn Budget 2018 and budget profile and type set out in Red Book. Funding is to support delivery of over £650m of planned capital expenditure.  (ii) £1m announced for Toton. £1m will come as a reserve claim for HMT.  (iii) The SoS also agreed for up to £1m for Thames Estuary Strategic Board, with time limited funding of £1 million.</v>
          </cell>
          <cell r="AH145" t="str">
            <v>(i) High Streets - Capital ependiutre is likely to be slower and vfm of average project is likely to redcue. Not going to meet public announcments.  (ii) Toton - announced at Autumn Budget 2018, could be reputational damage  (iii)  Purpose of setting up Board is to stimulate growth in economy across Thames Estuary.   Less likely to suceed without support from central government</v>
          </cell>
          <cell r="AI145" t="str">
            <v>(i) Yes - but not without slowing down programme delivery and reducing vfm (ii) could be difficult as actual funding announcement was made (iii) No announcement made yet, so could scale back the ask or stop funding</v>
          </cell>
          <cell r="AJ145" t="str">
            <v>(i) By March in time to assess EOIs and allocate RDEL funding (ii) By March (iii) By February as team wish to announce in Feb/March</v>
          </cell>
          <cell r="AO145"/>
          <cell r="AP145">
            <v>14000</v>
          </cell>
        </row>
        <row r="146">
          <cell r="D146" t="str">
            <v>X085A704</v>
          </cell>
          <cell r="E146" t="str">
            <v>X085A704-SSI STEELWORKS DEL PROG VOTED</v>
          </cell>
          <cell r="F146" t="str">
            <v>GROSS</v>
          </cell>
          <cell r="G146" t="str">
            <v>X085A704 GROSS</v>
          </cell>
          <cell r="H146" t="str">
            <v xml:space="preserve">SSI STEELWORKS </v>
          </cell>
          <cell r="I146">
            <v>0</v>
          </cell>
          <cell r="J146" t="e">
            <v>#REF!</v>
          </cell>
          <cell r="K146">
            <v>0</v>
          </cell>
          <cell r="L146">
            <v>3000</v>
          </cell>
          <cell r="M146"/>
          <cell r="N146">
            <v>0</v>
          </cell>
          <cell r="O146">
            <v>3000</v>
          </cell>
          <cell r="P146">
            <v>3000</v>
          </cell>
          <cell r="Q146">
            <v>3000</v>
          </cell>
          <cell r="R146">
            <v>3000</v>
          </cell>
          <cell r="S146"/>
          <cell r="T146"/>
          <cell r="U146"/>
          <cell r="V146">
            <v>3000</v>
          </cell>
          <cell r="W146">
            <v>-3000</v>
          </cell>
          <cell r="X146">
            <v>-3000</v>
          </cell>
          <cell r="Y146" t="str">
            <v>y</v>
          </cell>
          <cell r="Z146" t="str">
            <v>n</v>
          </cell>
          <cell r="AA146"/>
          <cell r="AB146"/>
          <cell r="AE146" t="str">
            <v>Low</v>
          </cell>
          <cell r="AF146" t="str">
            <v>Funding was announced as part of Autumn Budget 2017</v>
          </cell>
          <cell r="AG146" t="str">
            <v>Total funding of £123m for the SSI site was announced at Autumn Budget 2017 (£118m for BEIS to keep site safe and £5m (£2m/£3m profile) for MHCLG to provide for running costs).  Strong risk of losing any legal challenge if funding was withdrawn in 19/20.  </v>
          </cell>
          <cell r="AH146" t="str">
            <v>Strong riks of losing any legal challenge</v>
          </cell>
          <cell r="AI146" t="str">
            <v>N/A</v>
          </cell>
          <cell r="AJ146" t="str">
            <v>N/A</v>
          </cell>
          <cell r="AO146"/>
          <cell r="AP146">
            <v>3000</v>
          </cell>
        </row>
        <row r="147">
          <cell r="D147" t="str">
            <v>X085A774</v>
          </cell>
          <cell r="E147" t="str">
            <v>X085A774-MANUFACTURING ZONES DEL PROG VOTED</v>
          </cell>
          <cell r="F147" t="str">
            <v>GROSS</v>
          </cell>
          <cell r="G147" t="str">
            <v>X085A774 GROSS</v>
          </cell>
          <cell r="H147" t="str">
            <v xml:space="preserve">MANUFACTURING ZONES </v>
          </cell>
          <cell r="I147">
            <v>0</v>
          </cell>
          <cell r="J147" t="e">
            <v>#REF!</v>
          </cell>
          <cell r="K147">
            <v>0</v>
          </cell>
          <cell r="L147">
            <v>0</v>
          </cell>
          <cell r="M147">
            <v>0</v>
          </cell>
          <cell r="N147">
            <v>0</v>
          </cell>
          <cell r="O147">
            <v>0</v>
          </cell>
          <cell r="P147"/>
          <cell r="Q147"/>
          <cell r="R147"/>
          <cell r="S147"/>
          <cell r="T147"/>
          <cell r="U147"/>
          <cell r="V147"/>
          <cell r="W147">
            <v>0</v>
          </cell>
          <cell r="X147">
            <v>0</v>
          </cell>
          <cell r="Y147" t="str">
            <v>n</v>
          </cell>
          <cell r="Z147" t="str">
            <v>n</v>
          </cell>
          <cell r="AA147"/>
          <cell r="AB147"/>
          <cell r="AO147"/>
          <cell r="AP147">
            <v>0</v>
          </cell>
        </row>
        <row r="148">
          <cell r="D148"/>
          <cell r="E148"/>
          <cell r="F148" t="str">
            <v>GROSS</v>
          </cell>
          <cell r="G148" t="str">
            <v xml:space="preserve"> GROSS</v>
          </cell>
          <cell r="H148" t="str">
            <v>LOCAL INDUSTRIAL STRATEGIES</v>
          </cell>
          <cell r="I148">
            <v>11300</v>
          </cell>
          <cell r="J148" t="e">
            <v>#REF!</v>
          </cell>
          <cell r="K148">
            <v>0</v>
          </cell>
          <cell r="L148">
            <v>3000</v>
          </cell>
          <cell r="M148">
            <v>0</v>
          </cell>
          <cell r="N148">
            <v>15500</v>
          </cell>
          <cell r="O148">
            <v>18500</v>
          </cell>
          <cell r="P148">
            <v>18500</v>
          </cell>
          <cell r="Q148"/>
          <cell r="R148">
            <v>17000</v>
          </cell>
          <cell r="S148"/>
          <cell r="T148"/>
          <cell r="U148"/>
          <cell r="V148">
            <v>3000</v>
          </cell>
          <cell r="W148">
            <v>-3000</v>
          </cell>
          <cell r="X148">
            <v>-18500</v>
          </cell>
          <cell r="Y148"/>
          <cell r="Z148"/>
          <cell r="AA148"/>
          <cell r="AB148">
            <v>0</v>
          </cell>
          <cell r="AO148"/>
          <cell r="AP148"/>
        </row>
        <row r="149">
          <cell r="D149" t="str">
            <v>X085A746</v>
          </cell>
          <cell r="E149" t="str">
            <v>X085A746-MIDLANDS ENGINE DEL PROG VOTED</v>
          </cell>
          <cell r="F149" t="str">
            <v>GROSS</v>
          </cell>
          <cell r="G149" t="str">
            <v>X085A746 GROSS</v>
          </cell>
          <cell r="H149" t="str">
            <v xml:space="preserve">MIDLANDS ENGINE </v>
          </cell>
          <cell r="I149">
            <v>2000</v>
          </cell>
          <cell r="J149" t="e">
            <v>#REF!</v>
          </cell>
          <cell r="K149">
            <v>0</v>
          </cell>
          <cell r="L149">
            <v>0</v>
          </cell>
          <cell r="M149">
            <v>0</v>
          </cell>
          <cell r="N149">
            <v>0</v>
          </cell>
          <cell r="O149">
            <v>0</v>
          </cell>
          <cell r="P149"/>
          <cell r="Q149"/>
          <cell r="R149"/>
          <cell r="S149"/>
          <cell r="T149"/>
          <cell r="U149"/>
          <cell r="V149"/>
          <cell r="W149">
            <v>0</v>
          </cell>
          <cell r="X149">
            <v>0</v>
          </cell>
          <cell r="Y149" t="str">
            <v>n</v>
          </cell>
          <cell r="Z149" t="str">
            <v>n</v>
          </cell>
          <cell r="AA149"/>
          <cell r="AB149"/>
          <cell r="AO149"/>
          <cell r="AP149">
            <v>0</v>
          </cell>
        </row>
        <row r="150">
          <cell r="D150" t="str">
            <v>X085A773</v>
          </cell>
          <cell r="E150" t="str">
            <v>X085A773-OFFICE FOR DATA ANALYSIS DEL PROG VOTED</v>
          </cell>
          <cell r="F150" t="str">
            <v>GROSS</v>
          </cell>
          <cell r="G150" t="str">
            <v>X085A773 GROSS</v>
          </cell>
          <cell r="H150" t="str">
            <v xml:space="preserve">OFFICE FOR DATA ANALYSIS </v>
          </cell>
          <cell r="I150">
            <v>0</v>
          </cell>
          <cell r="J150" t="e">
            <v>#REF!</v>
          </cell>
          <cell r="K150">
            <v>0</v>
          </cell>
          <cell r="L150">
            <v>200</v>
          </cell>
          <cell r="M150"/>
          <cell r="N150">
            <v>0</v>
          </cell>
          <cell r="O150">
            <v>200</v>
          </cell>
          <cell r="P150">
            <v>200</v>
          </cell>
          <cell r="Q150">
            <v>200</v>
          </cell>
          <cell r="R150">
            <v>200</v>
          </cell>
          <cell r="S150"/>
          <cell r="T150"/>
          <cell r="U150"/>
          <cell r="V150">
            <v>200</v>
          </cell>
          <cell r="W150">
            <v>-200</v>
          </cell>
          <cell r="X150">
            <v>-200</v>
          </cell>
          <cell r="Y150" t="str">
            <v>n</v>
          </cell>
          <cell r="Z150" t="str">
            <v>n</v>
          </cell>
          <cell r="AA150"/>
          <cell r="AB150"/>
          <cell r="AE150" t="str">
            <v>Low</v>
          </cell>
          <cell r="AF150" t="str">
            <v>Funding was announced as part of Autumn Budget 2017</v>
          </cell>
          <cell r="AG150" t="str">
            <v>This initiative was announced at Autumn Budget 2017 and runs for 3 years.   Funding was part of Budget 2017 announcement so would be reputationally damaging to not pay in 2019-20, and any legal challenge by area could be successful.  </v>
          </cell>
          <cell r="AH150" t="str">
            <v>Strong risk of legal challenge</v>
          </cell>
          <cell r="AI150" t="str">
            <v>N/A</v>
          </cell>
          <cell r="AJ150" t="str">
            <v>N/A</v>
          </cell>
          <cell r="AO150"/>
          <cell r="AP150">
            <v>200</v>
          </cell>
        </row>
        <row r="151">
          <cell r="D151"/>
          <cell r="E151"/>
          <cell r="F151" t="str">
            <v>GROSS</v>
          </cell>
          <cell r="G151" t="str">
            <v xml:space="preserve"> GROSS</v>
          </cell>
          <cell r="H151" t="str">
            <v>MIDLANDS ENGINE</v>
          </cell>
          <cell r="I151">
            <v>2000</v>
          </cell>
          <cell r="J151" t="e">
            <v>#REF!</v>
          </cell>
          <cell r="K151">
            <v>0</v>
          </cell>
          <cell r="L151">
            <v>200</v>
          </cell>
          <cell r="M151">
            <v>0</v>
          </cell>
          <cell r="N151">
            <v>0</v>
          </cell>
          <cell r="O151">
            <v>200</v>
          </cell>
          <cell r="P151">
            <v>200</v>
          </cell>
          <cell r="Q151"/>
          <cell r="R151">
            <v>200</v>
          </cell>
          <cell r="S151"/>
          <cell r="T151"/>
          <cell r="U151"/>
          <cell r="V151">
            <v>200</v>
          </cell>
          <cell r="W151">
            <v>-200</v>
          </cell>
          <cell r="X151">
            <v>-200</v>
          </cell>
          <cell r="Y151"/>
          <cell r="Z151"/>
          <cell r="AA151"/>
          <cell r="AB151">
            <v>0</v>
          </cell>
          <cell r="AO151"/>
          <cell r="AP151"/>
        </row>
        <row r="152">
          <cell r="D152"/>
          <cell r="E152"/>
          <cell r="F152" t="str">
            <v>GROSS</v>
          </cell>
          <cell r="G152" t="str">
            <v xml:space="preserve"> GROSS</v>
          </cell>
          <cell r="H152" t="str">
            <v>TOWN DEALS FUND</v>
          </cell>
          <cell r="I152"/>
          <cell r="J152"/>
          <cell r="K152">
            <v>0</v>
          </cell>
          <cell r="L152">
            <v>0</v>
          </cell>
          <cell r="M152">
            <v>0</v>
          </cell>
          <cell r="N152">
            <v>20000</v>
          </cell>
          <cell r="O152">
            <v>20000</v>
          </cell>
          <cell r="P152"/>
          <cell r="Q152"/>
          <cell r="R152"/>
          <cell r="S152"/>
          <cell r="T152"/>
          <cell r="U152"/>
          <cell r="V152"/>
          <cell r="W152"/>
          <cell r="X152"/>
          <cell r="Y152"/>
          <cell r="Z152"/>
          <cell r="AA152"/>
          <cell r="AB152"/>
          <cell r="AO152"/>
          <cell r="AP152"/>
        </row>
        <row r="153">
          <cell r="D153" t="str">
            <v>X085A792</v>
          </cell>
          <cell r="E153" t="str">
            <v>X085A792-NORTHERN POWERHOUSE (NP11) DEL PROG VOTED</v>
          </cell>
          <cell r="F153" t="str">
            <v>GROSS</v>
          </cell>
          <cell r="G153" t="str">
            <v>X085A792 GROSS</v>
          </cell>
          <cell r="H153" t="str">
            <v xml:space="preserve">NORTHERN POWERHOUSE (NP11) </v>
          </cell>
          <cell r="I153">
            <v>0</v>
          </cell>
          <cell r="J153" t="e">
            <v>#REF!</v>
          </cell>
          <cell r="K153">
            <v>0</v>
          </cell>
          <cell r="L153">
            <v>0</v>
          </cell>
          <cell r="M153">
            <v>0</v>
          </cell>
          <cell r="N153">
            <v>270</v>
          </cell>
          <cell r="O153">
            <v>270</v>
          </cell>
          <cell r="P153">
            <v>270</v>
          </cell>
          <cell r="Q153">
            <v>270</v>
          </cell>
          <cell r="R153">
            <v>270</v>
          </cell>
          <cell r="S153"/>
          <cell r="T153"/>
          <cell r="U153"/>
          <cell r="V153">
            <v>135</v>
          </cell>
          <cell r="W153">
            <v>0</v>
          </cell>
          <cell r="X153">
            <v>-270</v>
          </cell>
          <cell r="Y153" t="str">
            <v>n</v>
          </cell>
          <cell r="Z153" t="str">
            <v>n</v>
          </cell>
          <cell r="AA153"/>
          <cell r="AB153"/>
          <cell r="AE153" t="str">
            <v>Medium</v>
          </cell>
          <cell r="AG153" t="str">
            <v>Second year of package of capacity funding for the NPH.</v>
          </cell>
          <cell r="AH153" t="str">
            <v>Ministers have already agreed this funding and the business case has been approved.  Grant Funding Agreement will not be put in place until the start of 2019/20 but would be reputationally damaging not to provide funding that has already been agreed in practice.  Large proportion of fudning relates to staff cvosts so we would likely be liable for a portionnof costs.</v>
          </cell>
          <cell r="AI153" t="str">
            <v>Yes - but amount is minimal and is required by NPH to do the work.</v>
          </cell>
          <cell r="AJ153" t="str">
            <v>Before start of new financial year - some of funding is for secretariat costs so staff would need to be informed.</v>
          </cell>
          <cell r="AO153"/>
          <cell r="AP153">
            <v>270</v>
          </cell>
        </row>
        <row r="154">
          <cell r="D154"/>
          <cell r="E154"/>
          <cell r="F154" t="str">
            <v>GROSS</v>
          </cell>
          <cell r="G154" t="str">
            <v xml:space="preserve"> GROSS</v>
          </cell>
          <cell r="H154" t="str">
            <v>NORTHERN POWERHOUSE</v>
          </cell>
          <cell r="I154">
            <v>0</v>
          </cell>
          <cell r="J154" t="e">
            <v>#REF!</v>
          </cell>
          <cell r="K154">
            <v>0</v>
          </cell>
          <cell r="L154">
            <v>0</v>
          </cell>
          <cell r="M154">
            <v>0</v>
          </cell>
          <cell r="N154">
            <v>270</v>
          </cell>
          <cell r="O154">
            <v>270</v>
          </cell>
          <cell r="P154">
            <v>270</v>
          </cell>
          <cell r="Q154"/>
          <cell r="R154">
            <v>270</v>
          </cell>
          <cell r="S154"/>
          <cell r="T154"/>
          <cell r="U154"/>
          <cell r="V154">
            <v>135</v>
          </cell>
          <cell r="W154">
            <v>0</v>
          </cell>
          <cell r="X154">
            <v>-270</v>
          </cell>
          <cell r="Y154"/>
          <cell r="Z154"/>
          <cell r="AA154"/>
          <cell r="AB154"/>
          <cell r="AO154"/>
          <cell r="AP154"/>
        </row>
        <row r="155">
          <cell r="D155"/>
          <cell r="E155"/>
          <cell r="F155" t="str">
            <v>GROSS</v>
          </cell>
          <cell r="G155" t="str">
            <v xml:space="preserve"> GROSS</v>
          </cell>
          <cell r="H155" t="str">
            <v>PORTFOLIO 4.C: DELIVER GROWTH STRATEGIES Total</v>
          </cell>
          <cell r="I155">
            <v>198100</v>
          </cell>
          <cell r="J155" t="e">
            <v>#REF!</v>
          </cell>
          <cell r="K155">
            <v>176550</v>
          </cell>
          <cell r="L155">
            <v>137502</v>
          </cell>
          <cell r="M155">
            <v>0</v>
          </cell>
          <cell r="N155">
            <v>57570</v>
          </cell>
          <cell r="O155">
            <v>195072</v>
          </cell>
          <cell r="P155">
            <v>175072</v>
          </cell>
          <cell r="Q155">
            <v>0</v>
          </cell>
          <cell r="R155">
            <v>160572</v>
          </cell>
          <cell r="S155"/>
          <cell r="T155"/>
          <cell r="U155"/>
          <cell r="V155">
            <v>137637</v>
          </cell>
          <cell r="W155">
            <v>39048</v>
          </cell>
          <cell r="X155">
            <v>-18522</v>
          </cell>
          <cell r="Y155"/>
          <cell r="Z155"/>
          <cell r="AA155"/>
          <cell r="AB155">
            <v>0</v>
          </cell>
          <cell r="AO155"/>
          <cell r="AP155"/>
        </row>
        <row r="156">
          <cell r="D156" t="str">
            <v>X085A049</v>
          </cell>
          <cell r="E156" t="str">
            <v>X085A049-INTERREG - EU FUNDED CROSS BORDER REGENERATION PROG</v>
          </cell>
          <cell r="F156" t="str">
            <v>GROSS</v>
          </cell>
          <cell r="G156" t="str">
            <v>X085A049 GROSS</v>
          </cell>
          <cell r="H156" t="str">
            <v>INTERREG - EU FUNDED CROSS BORDER REGENERATION</v>
          </cell>
          <cell r="I156">
            <v>2100</v>
          </cell>
          <cell r="J156" t="e">
            <v>#REF!</v>
          </cell>
          <cell r="K156">
            <v>2100</v>
          </cell>
          <cell r="L156">
            <v>2100</v>
          </cell>
          <cell r="M156"/>
          <cell r="N156">
            <v>0</v>
          </cell>
          <cell r="O156">
            <v>2100</v>
          </cell>
          <cell r="P156">
            <v>2100</v>
          </cell>
          <cell r="Q156">
            <v>2100</v>
          </cell>
          <cell r="R156">
            <v>2100</v>
          </cell>
          <cell r="S156"/>
          <cell r="T156"/>
          <cell r="U156"/>
          <cell r="V156">
            <v>2100</v>
          </cell>
          <cell r="W156">
            <v>0</v>
          </cell>
          <cell r="X156">
            <v>0</v>
          </cell>
          <cell r="Y156" t="str">
            <v>n</v>
          </cell>
          <cell r="Z156" t="str">
            <v>n</v>
          </cell>
          <cell r="AA156"/>
          <cell r="AB156" t="str">
            <v>These are amounts that asa member of the ETC programme we are required to pay towards running costs.</v>
          </cell>
          <cell r="AE156" t="str">
            <v>ETC programme costs - contracfed</v>
          </cell>
          <cell r="AF156" t="str">
            <v>Our part in the 14-20 Programme</v>
          </cell>
          <cell r="AO156"/>
          <cell r="AP156">
            <v>2100</v>
          </cell>
        </row>
        <row r="157">
          <cell r="D157" t="str">
            <v>X085A062</v>
          </cell>
          <cell r="E157" t="str">
            <v>X085A062-REGIONAL GROWTH FUND RECOVERIES DEL PROG VOTED</v>
          </cell>
          <cell r="F157" t="str">
            <v>GROSS</v>
          </cell>
          <cell r="G157" t="str">
            <v>X085A062 GROSS</v>
          </cell>
          <cell r="H157" t="str">
            <v xml:space="preserve">REGIONAL GROWTH FUND RECOVERIES </v>
          </cell>
          <cell r="I157">
            <v>0</v>
          </cell>
          <cell r="J157" t="e">
            <v>#REF!</v>
          </cell>
          <cell r="K157">
            <v>0</v>
          </cell>
          <cell r="L157">
            <v>0</v>
          </cell>
          <cell r="M157">
            <v>0</v>
          </cell>
          <cell r="N157">
            <v>0</v>
          </cell>
          <cell r="O157">
            <v>0</v>
          </cell>
          <cell r="P157"/>
          <cell r="Q157"/>
          <cell r="R157"/>
          <cell r="S157"/>
          <cell r="T157"/>
          <cell r="U157"/>
          <cell r="V157"/>
          <cell r="W157">
            <v>0</v>
          </cell>
          <cell r="X157">
            <v>0</v>
          </cell>
          <cell r="Y157" t="str">
            <v>n</v>
          </cell>
          <cell r="Z157" t="str">
            <v>n</v>
          </cell>
          <cell r="AA157"/>
          <cell r="AB157"/>
          <cell r="AO157"/>
          <cell r="AP157">
            <v>0</v>
          </cell>
        </row>
        <row r="158">
          <cell r="D158" t="str">
            <v>X085A359</v>
          </cell>
          <cell r="E158" t="str">
            <v>X085A359-ERDF WRITE-OFFS DEL PROG VOTED</v>
          </cell>
          <cell r="F158" t="str">
            <v>GROSS</v>
          </cell>
          <cell r="G158" t="str">
            <v>X085A359 GROSS</v>
          </cell>
          <cell r="H158" t="str">
            <v xml:space="preserve">ERDF WRITE-OFFS </v>
          </cell>
          <cell r="I158">
            <v>23000</v>
          </cell>
          <cell r="J158" t="e">
            <v>#REF!</v>
          </cell>
          <cell r="K158">
            <v>14000</v>
          </cell>
          <cell r="L158">
            <v>0</v>
          </cell>
          <cell r="M158">
            <v>14000</v>
          </cell>
          <cell r="N158"/>
          <cell r="O158">
            <v>14000</v>
          </cell>
          <cell r="P158">
            <v>20000</v>
          </cell>
          <cell r="Q158">
            <v>14000</v>
          </cell>
          <cell r="R158">
            <v>14000</v>
          </cell>
          <cell r="S158"/>
          <cell r="T158"/>
          <cell r="U158"/>
          <cell r="V158">
            <v>-14000</v>
          </cell>
          <cell r="W158">
            <v>14000</v>
          </cell>
          <cell r="X158">
            <v>0</v>
          </cell>
          <cell r="Y158" t="str">
            <v>n</v>
          </cell>
          <cell r="Z158" t="str">
            <v>y</v>
          </cell>
          <cell r="AA158"/>
          <cell r="AB158" t="str">
            <v>Not legally committed but this relates to exchange rate fluctuations between the agreements of funding and payment in Euros.
It also includes write-offs where we are required to claim back funding from grant recipients but where grant recipients are unable to repay due to liquidation. In these cases MHCLG is required to meet the shortfall.</v>
          </cell>
          <cell r="AE158" t="str">
            <v>Write off and forext losses medium - low likelihood</v>
          </cell>
          <cell r="AF158" t="str">
            <v>Signing up to partake in the ERDF 14-20 programme and previous sign up to the 07-13 programme.</v>
          </cell>
          <cell r="AG158" t="str">
            <v>Forex movements</v>
          </cell>
          <cell r="AH158" t="str">
            <v>Costs are outside of our control</v>
          </cell>
          <cell r="AI158" t="str">
            <v>Outside of our control. Costs are likely to increase if the pound strnegthens against the euro as a result of successful deal. No deal will be funded form elsewhere.</v>
          </cell>
          <cell r="AO158"/>
          <cell r="AP158">
            <v>14000</v>
          </cell>
        </row>
        <row r="159">
          <cell r="D159" t="str">
            <v>X085A696</v>
          </cell>
          <cell r="E159" t="str">
            <v>X085A696-ERDF 2014-20 National Region Programme DEL PROG VOT</v>
          </cell>
          <cell r="F159" t="str">
            <v>GROSS</v>
          </cell>
          <cell r="G159" t="str">
            <v>X085A696 GROSS</v>
          </cell>
          <cell r="H159" t="str">
            <v>ERDF 2014-20 National Region Programme</v>
          </cell>
          <cell r="I159">
            <v>0</v>
          </cell>
          <cell r="J159" t="e">
            <v>#REF!</v>
          </cell>
          <cell r="K159">
            <v>0</v>
          </cell>
          <cell r="L159">
            <v>0</v>
          </cell>
          <cell r="M159">
            <v>0</v>
          </cell>
          <cell r="N159">
            <v>0</v>
          </cell>
          <cell r="O159">
            <v>0</v>
          </cell>
          <cell r="P159"/>
          <cell r="Q159"/>
          <cell r="R159"/>
          <cell r="S159"/>
          <cell r="T159"/>
          <cell r="U159"/>
          <cell r="V159"/>
          <cell r="W159">
            <v>0</v>
          </cell>
          <cell r="X159">
            <v>0</v>
          </cell>
          <cell r="Y159" t="str">
            <v>n</v>
          </cell>
          <cell r="Z159" t="str">
            <v>n</v>
          </cell>
          <cell r="AA159"/>
          <cell r="AB159"/>
          <cell r="AO159"/>
          <cell r="AP159">
            <v>0</v>
          </cell>
        </row>
        <row r="160">
          <cell r="D160" t="str">
            <v>X085A786</v>
          </cell>
          <cell r="E160" t="str">
            <v>X085A786-ERDF GAINS AND LOSSES</v>
          </cell>
          <cell r="F160" t="str">
            <v>GROSS</v>
          </cell>
          <cell r="G160" t="str">
            <v>X085A786 GROSS</v>
          </cell>
          <cell r="H160" t="str">
            <v>ERDF GAINS AND LOSSES</v>
          </cell>
          <cell r="I160">
            <v>0</v>
          </cell>
          <cell r="J160" t="e">
            <v>#REF!</v>
          </cell>
          <cell r="K160">
            <v>0</v>
          </cell>
          <cell r="L160">
            <v>0</v>
          </cell>
          <cell r="M160">
            <v>0</v>
          </cell>
          <cell r="N160">
            <v>0</v>
          </cell>
          <cell r="O160">
            <v>0</v>
          </cell>
          <cell r="P160"/>
          <cell r="Q160"/>
          <cell r="R160"/>
          <cell r="S160"/>
          <cell r="T160"/>
          <cell r="U160"/>
          <cell r="V160"/>
          <cell r="W160">
            <v>0</v>
          </cell>
          <cell r="X160">
            <v>0</v>
          </cell>
          <cell r="Y160" t="str">
            <v>n</v>
          </cell>
          <cell r="Z160" t="str">
            <v>n</v>
          </cell>
          <cell r="AA160"/>
          <cell r="AB160"/>
          <cell r="AO160"/>
          <cell r="AP160">
            <v>0</v>
          </cell>
        </row>
        <row r="161">
          <cell r="D161"/>
          <cell r="E161"/>
          <cell r="F161" t="str">
            <v>GROSS</v>
          </cell>
          <cell r="G161" t="str">
            <v xml:space="preserve"> GROSS</v>
          </cell>
          <cell r="H161" t="str">
            <v>DELIVER ERDF</v>
          </cell>
          <cell r="I161">
            <v>25100</v>
          </cell>
          <cell r="J161" t="e">
            <v>#REF!</v>
          </cell>
          <cell r="K161">
            <v>16100</v>
          </cell>
          <cell r="L161">
            <v>2100</v>
          </cell>
          <cell r="M161">
            <v>14000</v>
          </cell>
          <cell r="N161">
            <v>0</v>
          </cell>
          <cell r="O161">
            <v>16100</v>
          </cell>
          <cell r="P161">
            <v>22100</v>
          </cell>
          <cell r="Q161"/>
          <cell r="R161">
            <v>16100</v>
          </cell>
          <cell r="S161"/>
          <cell r="T161"/>
          <cell r="U161"/>
          <cell r="V161">
            <v>-11900</v>
          </cell>
          <cell r="W161">
            <v>14000</v>
          </cell>
          <cell r="X161">
            <v>0</v>
          </cell>
          <cell r="Y161"/>
          <cell r="Z161"/>
          <cell r="AA161"/>
          <cell r="AB161"/>
          <cell r="AO161"/>
          <cell r="AP161"/>
        </row>
        <row r="162">
          <cell r="D162"/>
          <cell r="E162"/>
          <cell r="F162" t="str">
            <v>GROSS</v>
          </cell>
          <cell r="G162" t="str">
            <v xml:space="preserve"> GROSS</v>
          </cell>
          <cell r="H162" t="str">
            <v>PORTFOLIO 4.D: INVEST IN OUR COMMUNITIES Total</v>
          </cell>
          <cell r="I162">
            <v>25100</v>
          </cell>
          <cell r="J162" t="e">
            <v>#REF!</v>
          </cell>
          <cell r="K162">
            <v>16100</v>
          </cell>
          <cell r="L162">
            <v>2100</v>
          </cell>
          <cell r="M162">
            <v>14000</v>
          </cell>
          <cell r="N162">
            <v>0</v>
          </cell>
          <cell r="O162">
            <v>16100</v>
          </cell>
          <cell r="P162">
            <v>22100</v>
          </cell>
          <cell r="Q162">
            <v>0</v>
          </cell>
          <cell r="R162">
            <v>16100</v>
          </cell>
          <cell r="S162"/>
          <cell r="T162"/>
          <cell r="U162"/>
          <cell r="V162">
            <v>-11900</v>
          </cell>
          <cell r="W162">
            <v>14000</v>
          </cell>
          <cell r="X162">
            <v>0</v>
          </cell>
          <cell r="Y162"/>
          <cell r="Z162"/>
          <cell r="AA162"/>
          <cell r="AB162">
            <v>0</v>
          </cell>
          <cell r="AO162"/>
          <cell r="AP162"/>
        </row>
        <row r="163">
          <cell r="D163"/>
          <cell r="E163"/>
          <cell r="F163" t="str">
            <v>GROSS</v>
          </cell>
          <cell r="G163" t="str">
            <v xml:space="preserve"> GROSS</v>
          </cell>
          <cell r="H163" t="str">
            <v>STRATEGIC OBJECTIVE 4:  Total</v>
          </cell>
          <cell r="I163">
            <v>509684</v>
          </cell>
          <cell r="J163" t="e">
            <v>#REF!</v>
          </cell>
          <cell r="K163">
            <v>411840</v>
          </cell>
          <cell r="L163">
            <v>155022</v>
          </cell>
          <cell r="M163">
            <v>228050</v>
          </cell>
          <cell r="N163">
            <v>87340</v>
          </cell>
          <cell r="O163">
            <v>470412</v>
          </cell>
          <cell r="P163">
            <v>456362</v>
          </cell>
          <cell r="Q163">
            <v>0</v>
          </cell>
          <cell r="R163">
            <v>327803</v>
          </cell>
          <cell r="S163"/>
          <cell r="T163"/>
          <cell r="U163"/>
          <cell r="V163">
            <v>269757</v>
          </cell>
          <cell r="W163">
            <v>256818</v>
          </cell>
          <cell r="X163">
            <v>-58572</v>
          </cell>
          <cell r="Y163"/>
          <cell r="Z163"/>
          <cell r="AA163"/>
          <cell r="AB163">
            <v>0</v>
          </cell>
          <cell r="AO163"/>
          <cell r="AP163"/>
        </row>
        <row r="164">
          <cell r="D164"/>
          <cell r="E164"/>
          <cell r="F164" t="str">
            <v>GROSS</v>
          </cell>
          <cell r="G164" t="str">
            <v xml:space="preserve"> GROSS</v>
          </cell>
          <cell r="H164"/>
          <cell r="I164"/>
          <cell r="J164"/>
          <cell r="K164"/>
          <cell r="L164">
            <v>0</v>
          </cell>
          <cell r="M164"/>
          <cell r="N164"/>
          <cell r="O164">
            <v>0</v>
          </cell>
          <cell r="P164"/>
          <cell r="Q164"/>
          <cell r="R164"/>
          <cell r="S164"/>
          <cell r="T164"/>
          <cell r="U164"/>
          <cell r="V164"/>
          <cell r="W164">
            <v>0</v>
          </cell>
          <cell r="X164">
            <v>0</v>
          </cell>
          <cell r="Y164"/>
          <cell r="Z164"/>
          <cell r="AA164"/>
          <cell r="AB164"/>
          <cell r="AO164"/>
          <cell r="AP164">
            <v>0</v>
          </cell>
        </row>
        <row r="165">
          <cell r="D165"/>
          <cell r="E165"/>
          <cell r="F165" t="str">
            <v>GROSS</v>
          </cell>
          <cell r="G165" t="str">
            <v xml:space="preserve"> GROSS</v>
          </cell>
          <cell r="H165" t="str">
            <v>STRATEGIC OBJECTIVE 5: SECURE EFFECTIVE SUPPORT FOR THOSE AFFECTED BY THE GRENFELL TOWER DISASTER DELIVERING THE CHANGES THIS TRAGEDY DEMANDS AND ENSURING PEOPLE ARE SAFE AND FEEL SAFE WITHIN THEIR HOMES Total</v>
          </cell>
          <cell r="I165"/>
          <cell r="J165"/>
          <cell r="K165"/>
          <cell r="L165">
            <v>0</v>
          </cell>
          <cell r="M165"/>
          <cell r="N165"/>
          <cell r="O165">
            <v>0</v>
          </cell>
          <cell r="P165"/>
          <cell r="Q165"/>
          <cell r="R165"/>
          <cell r="S165"/>
          <cell r="T165"/>
          <cell r="U165"/>
          <cell r="V165"/>
          <cell r="W165">
            <v>0</v>
          </cell>
          <cell r="X165">
            <v>0</v>
          </cell>
          <cell r="Y165"/>
          <cell r="Z165"/>
          <cell r="AA165"/>
          <cell r="AB165"/>
          <cell r="AP165">
            <v>0</v>
          </cell>
        </row>
        <row r="166">
          <cell r="D166" t="str">
            <v>X085A764</v>
          </cell>
          <cell r="E166" t="str">
            <v>X085A764-GRENFELL REHOUSING DEL PROG VOTED</v>
          </cell>
          <cell r="F166" t="str">
            <v>GROSS</v>
          </cell>
          <cell r="G166" t="str">
            <v>X085A764 GROSS</v>
          </cell>
          <cell r="H166" t="str">
            <v xml:space="preserve">GRENFELL REHOUSING </v>
          </cell>
          <cell r="I166">
            <v>26675</v>
          </cell>
          <cell r="J166" t="e">
            <v>#REF!</v>
          </cell>
          <cell r="K166">
            <v>9000</v>
          </cell>
          <cell r="L166"/>
          <cell r="M166">
            <v>11050</v>
          </cell>
          <cell r="N166">
            <v>2000</v>
          </cell>
          <cell r="O166">
            <v>13050</v>
          </cell>
          <cell r="P166">
            <v>14500</v>
          </cell>
          <cell r="Q166">
            <v>13050</v>
          </cell>
          <cell r="R166">
            <v>13050</v>
          </cell>
          <cell r="S166"/>
          <cell r="T166"/>
          <cell r="U166"/>
          <cell r="V166">
            <v>11500</v>
          </cell>
          <cell r="W166">
            <v>9000</v>
          </cell>
          <cell r="X166">
            <v>-4050</v>
          </cell>
          <cell r="Y166" t="str">
            <v>n</v>
          </cell>
          <cell r="Z166" t="str">
            <v>n</v>
          </cell>
          <cell r="AA166"/>
          <cell r="AB166" t="str">
            <v>Based on 18/19 forecast outturn which is higher than estimated costs in 2017/18 mostly due to more expensive accomodation take up e.g. serviced appartments. Programme is demand led and we have contractually committed to reimburse RBKC</v>
          </cell>
          <cell r="AE166" t="str">
            <v>Medium</v>
          </cell>
          <cell r="AF166" t="str">
            <v>SOS communication to RBKC of 3 April 2018 outlined MHCLG commitments towards supporting the Grenfell Community</v>
          </cell>
          <cell r="AG166" t="str">
            <v xml:space="preserve">To rehouse Grenfell residents (£11m) and Overseas relatives (£2.05m). </v>
          </cell>
          <cell r="AH166" t="str">
            <v>MHCLG committed to meet the costs of re-housing Category A individuals (households who lived in Grenfell Tower) in emergency, temporary and permanent accommodation until June 2018 and then provide a further one year rent-free period with an end date of June 2019 (including core utility bills). However, our planning assumption is RBKC will ask MHCLG to pick up the bill for the whole year. Failure to do so could lead to hardship and we think it extremely likely that the SofS would want to pay this.  </v>
          </cell>
          <cell r="AI166" t="str">
            <v>Yes we could spend less with the expectation RBKC foots rest of the bill.</v>
          </cell>
          <cell r="AJ166" t="str">
            <v xml:space="preserve">Review position by 30 June 2019 (end of exisiting commitment). </v>
          </cell>
          <cell r="AO166"/>
          <cell r="AP166">
            <v>13050</v>
          </cell>
        </row>
        <row r="167">
          <cell r="D167" t="str">
            <v>X085A765</v>
          </cell>
          <cell r="E167" t="str">
            <v>X085A765-GRENFELL TOWER UNIT DEL PROG VOTED</v>
          </cell>
          <cell r="F167" t="str">
            <v>GROSS</v>
          </cell>
          <cell r="G167" t="str">
            <v>X085A765 GROSS</v>
          </cell>
          <cell r="H167" t="str">
            <v xml:space="preserve">GRENFELL TOWER UNIT </v>
          </cell>
          <cell r="I167">
            <v>0</v>
          </cell>
          <cell r="J167" t="e">
            <v>#REF!</v>
          </cell>
          <cell r="K167">
            <v>0</v>
          </cell>
          <cell r="L167">
            <v>800</v>
          </cell>
          <cell r="M167"/>
          <cell r="N167">
            <v>0</v>
          </cell>
          <cell r="O167">
            <v>800</v>
          </cell>
          <cell r="P167">
            <v>1000</v>
          </cell>
          <cell r="Q167">
            <v>800</v>
          </cell>
          <cell r="R167">
            <v>800</v>
          </cell>
          <cell r="S167"/>
          <cell r="T167"/>
          <cell r="U167"/>
          <cell r="V167">
            <v>600</v>
          </cell>
          <cell r="W167">
            <v>-800</v>
          </cell>
          <cell r="X167">
            <v>-800</v>
          </cell>
          <cell r="Y167" t="str">
            <v>n</v>
          </cell>
          <cell r="Z167" t="str">
            <v>n</v>
          </cell>
          <cell r="AA167"/>
          <cell r="AB167" t="str">
            <v>Contractual commitment for work to progress Grenfell Memorial e.g. developing and maintainin the website</v>
          </cell>
          <cell r="AE167" t="str">
            <v>Low</v>
          </cell>
          <cell r="AF167" t="str">
            <v>SOS communication to RBKC of 3 April 2018 outlined MHCLG commitments towards supporting the Grenfell Community</v>
          </cell>
          <cell r="AG167" t="str">
            <v xml:space="preserve">MHCLG exploratory work to help set up up the Grenfell Memorial. </v>
          </cell>
          <cell r="AH167" t="str">
            <v xml:space="preserve">No focal point for information. Delay in setting up the Grenfell Memorial Commission. </v>
          </cell>
          <cell r="AI167" t="str">
            <v xml:space="preserve">No. This is the best estimate for this type of work benchmarked against other similar websites </v>
          </cell>
          <cell r="AJ167" t="str">
            <v>Keep under review to maximise any underspends</v>
          </cell>
          <cell r="AO167"/>
          <cell r="AP167">
            <v>800</v>
          </cell>
        </row>
        <row r="168">
          <cell r="D168" t="str">
            <v>X085A768</v>
          </cell>
          <cell r="E168" t="str">
            <v>X085A768-GRENFELL AUTUMN BUDGET 2017 COMMITMENT DEL PROG VOT</v>
          </cell>
          <cell r="F168" t="str">
            <v>GROSS</v>
          </cell>
          <cell r="G168" t="str">
            <v>X085A768 GROSS</v>
          </cell>
          <cell r="H168" t="str">
            <v>GRENFELL AUTUMN BUDGET 2017 COMMITMENT</v>
          </cell>
          <cell r="I168">
            <v>0</v>
          </cell>
          <cell r="J168" t="e">
            <v>#REF!</v>
          </cell>
          <cell r="K168">
            <v>0</v>
          </cell>
          <cell r="L168"/>
          <cell r="M168"/>
          <cell r="N168">
            <v>1950</v>
          </cell>
          <cell r="O168">
            <v>1950</v>
          </cell>
          <cell r="P168">
            <v>1950</v>
          </cell>
          <cell r="Q168">
            <v>1950</v>
          </cell>
          <cell r="R168">
            <v>1950</v>
          </cell>
          <cell r="S168"/>
          <cell r="T168"/>
          <cell r="U168"/>
          <cell r="V168">
            <v>1950</v>
          </cell>
          <cell r="W168">
            <v>0</v>
          </cell>
          <cell r="X168">
            <v>-1950</v>
          </cell>
          <cell r="Y168" t="str">
            <v>n</v>
          </cell>
          <cell r="Z168" t="str">
            <v>n</v>
          </cell>
          <cell r="AA168"/>
          <cell r="AB168" t="str">
            <v>Business cases signed off. RBKC expect to receive this funding. Fully funded as part of AB17 £28m commitment. </v>
          </cell>
          <cell r="AE168" t="str">
            <v>N/A</v>
          </cell>
          <cell r="AF168" t="str">
            <v>Chancellor announced the funding at AB17</v>
          </cell>
          <cell r="AG168" t="str">
            <v xml:space="preserve">Grenfell Community Support Business Cases for Health and Well Being (Mental Health) and FFAC. </v>
          </cell>
          <cell r="AH168" t="str">
            <v xml:space="preserve">RBKC is expecting this money. Chancellor announced the funding in AB17. </v>
          </cell>
          <cell r="AI168" t="str">
            <v>NO</v>
          </cell>
          <cell r="AJ168" t="str">
            <v>Publically announced funding for this commitment leaves no wiggle room.</v>
          </cell>
          <cell r="AM168" t="str">
            <v>£5m Lancs West originally reported as RDEL commitment is in fact CDEL - please include in CDEL commitments</v>
          </cell>
          <cell r="AO168"/>
          <cell r="AP168">
            <v>1950</v>
          </cell>
        </row>
        <row r="169">
          <cell r="D169" t="str">
            <v>X085A770</v>
          </cell>
          <cell r="E169" t="str">
            <v>X085A770-GRENFELL PUBLIC INQUIRY DEL PROG VOTED</v>
          </cell>
          <cell r="F169" t="str">
            <v>GROSS</v>
          </cell>
          <cell r="G169" t="str">
            <v>X085A770 GROSS</v>
          </cell>
          <cell r="H169" t="str">
            <v xml:space="preserve">GRENFELL PUBLIC INQUIRY </v>
          </cell>
          <cell r="I169">
            <v>1000</v>
          </cell>
          <cell r="J169" t="e">
            <v>#REF!</v>
          </cell>
          <cell r="K169">
            <v>0</v>
          </cell>
          <cell r="L169"/>
          <cell r="M169">
            <v>1000</v>
          </cell>
          <cell r="N169">
            <v>0</v>
          </cell>
          <cell r="O169">
            <v>1000</v>
          </cell>
          <cell r="P169">
            <v>1500</v>
          </cell>
          <cell r="Q169">
            <v>1000</v>
          </cell>
          <cell r="R169">
            <v>1000</v>
          </cell>
          <cell r="S169"/>
          <cell r="T169"/>
          <cell r="U169"/>
          <cell r="V169">
            <v>0</v>
          </cell>
          <cell r="W169">
            <v>0</v>
          </cell>
          <cell r="X169">
            <v>-1000</v>
          </cell>
          <cell r="Y169" t="str">
            <v>n</v>
          </cell>
          <cell r="Z169" t="str">
            <v>n</v>
          </cell>
          <cell r="AA169"/>
          <cell r="AB169" t="str">
            <v>MHCLG Public Inquiry Response Team (PIRT). spend. Lack of funding means MHCLG will not respond to the Grenfell Inquiry</v>
          </cell>
          <cell r="AE169" t="str">
            <v>Low</v>
          </cell>
          <cell r="AF169" t="str">
            <v>Team formed to support MHCLG announcement to PM announcement on 15 June 2017 for a Grenfell Tower Public Inquiry</v>
          </cell>
          <cell r="AG169" t="str">
            <v xml:space="preserve">To support MHCLG response to the Grenfell Public Inquiry. </v>
          </cell>
          <cell r="AH169" t="str">
            <v xml:space="preserve">A lack of funding for MHCLG PIRT will result in failure to facilitate the wider HMG response. </v>
          </cell>
          <cell r="AI169" t="str">
            <v xml:space="preserve">It is possisble to spend less. The consequnces are a slow response to a high profile public inquiry. This will result in reputational damage. </v>
          </cell>
          <cell r="AJ169" t="str">
            <v>Keep under review to maximise any underspends</v>
          </cell>
          <cell r="AO169"/>
          <cell r="AP169">
            <v>1000</v>
          </cell>
        </row>
        <row r="170">
          <cell r="D170" t="str">
            <v>X085A812</v>
          </cell>
          <cell r="E170" t="str">
            <v>X085A812-OFFICE FOR GRENFELL TOWER DEL PROG VOTED</v>
          </cell>
          <cell r="F170" t="str">
            <v>GROSS</v>
          </cell>
          <cell r="G170" t="str">
            <v>X085A812 GROSS</v>
          </cell>
          <cell r="H170" t="str">
            <v xml:space="preserve">OFFICE FOR GRENFELL TOWER </v>
          </cell>
          <cell r="I170">
            <v>0</v>
          </cell>
          <cell r="J170" t="e">
            <v>#REF!</v>
          </cell>
          <cell r="K170">
            <v>0</v>
          </cell>
          <cell r="L170"/>
          <cell r="M170">
            <v>4350</v>
          </cell>
          <cell r="N170">
            <v>0</v>
          </cell>
          <cell r="O170">
            <v>4350</v>
          </cell>
          <cell r="P170">
            <v>6000</v>
          </cell>
          <cell r="Q170">
            <v>4350</v>
          </cell>
          <cell r="R170">
            <v>4350</v>
          </cell>
          <cell r="S170"/>
          <cell r="T170"/>
          <cell r="U170"/>
          <cell r="V170">
            <v>3500</v>
          </cell>
          <cell r="W170">
            <v>0</v>
          </cell>
          <cell r="X170">
            <v>-4350</v>
          </cell>
          <cell r="Y170" t="str">
            <v>n</v>
          </cell>
          <cell r="Z170" t="str">
            <v>n</v>
          </cell>
          <cell r="AA170"/>
          <cell r="AB170" t="str">
            <v>New Pressure - supporting costs for taking control of the Grenfell tower (recruitment) and contracts associated e.g. Kenyon contract for storage</v>
          </cell>
          <cell r="AE170" t="str">
            <v>Low</v>
          </cell>
          <cell r="AF170" t="str">
            <v xml:space="preserve">HMG 1 August 2018 announcmement MHCLG will take responsibility for the tower. Plans to transfer tower site are at pace. </v>
          </cell>
          <cell r="AG170" t="str">
            <v xml:space="preserve">To fund the HMG decision to take ownership of the Grenfell Tower site. </v>
          </cell>
          <cell r="AH170" t="str">
            <v>SoS has annouced the decision. Work is progressing at pace to take possession of the site. Grenfell residents are expecting this to happen. Contangion. </v>
          </cell>
          <cell r="AI170" t="str">
            <v xml:space="preserve">Not in relation to current contracts. Exisiting commercial arrangments will undergo due diligence as part of the transfer. </v>
          </cell>
          <cell r="AJ170" t="str">
            <v>Keep under review to maximise any underspends</v>
          </cell>
          <cell r="AO170"/>
          <cell r="AP170">
            <v>4350</v>
          </cell>
        </row>
        <row r="171">
          <cell r="D171"/>
          <cell r="E171"/>
          <cell r="F171" t="str">
            <v>GROSS</v>
          </cell>
          <cell r="G171" t="str">
            <v xml:space="preserve"> GROSS</v>
          </cell>
          <cell r="H171" t="str">
            <v>GRENFELL RECOVERY</v>
          </cell>
          <cell r="I171">
            <v>27675</v>
          </cell>
          <cell r="J171" t="e">
            <v>#REF!</v>
          </cell>
          <cell r="K171">
            <v>9000</v>
          </cell>
          <cell r="L171">
            <v>800</v>
          </cell>
          <cell r="M171">
            <v>16400</v>
          </cell>
          <cell r="N171">
            <v>3950</v>
          </cell>
          <cell r="O171">
            <v>21150</v>
          </cell>
          <cell r="P171">
            <v>24950</v>
          </cell>
          <cell r="Q171"/>
          <cell r="R171">
            <v>21150</v>
          </cell>
          <cell r="S171"/>
          <cell r="T171"/>
          <cell r="U171"/>
          <cell r="V171">
            <v>17550</v>
          </cell>
          <cell r="W171">
            <v>8200</v>
          </cell>
          <cell r="X171">
            <v>-12150</v>
          </cell>
          <cell r="Y171"/>
          <cell r="Z171"/>
          <cell r="AA171"/>
          <cell r="AB171">
            <v>0</v>
          </cell>
          <cell r="AO171"/>
          <cell r="AP171"/>
        </row>
        <row r="172">
          <cell r="D172"/>
          <cell r="E172"/>
          <cell r="F172" t="str">
            <v>GROSS</v>
          </cell>
          <cell r="G172" t="str">
            <v xml:space="preserve"> GROSS</v>
          </cell>
          <cell r="H172" t="str">
            <v>PORTFOLIO 5.A: SUPPORT FOR THOSE AFFECTED Total</v>
          </cell>
          <cell r="I172">
            <v>27675</v>
          </cell>
          <cell r="J172" t="e">
            <v>#REF!</v>
          </cell>
          <cell r="K172">
            <v>9000</v>
          </cell>
          <cell r="L172">
            <v>800</v>
          </cell>
          <cell r="M172">
            <v>16400</v>
          </cell>
          <cell r="N172">
            <v>3950</v>
          </cell>
          <cell r="O172">
            <v>21150</v>
          </cell>
          <cell r="P172">
            <v>24950</v>
          </cell>
          <cell r="Q172">
            <v>0</v>
          </cell>
          <cell r="R172">
            <v>21150</v>
          </cell>
          <cell r="S172"/>
          <cell r="T172"/>
          <cell r="U172"/>
          <cell r="V172">
            <v>17550</v>
          </cell>
          <cell r="W172">
            <v>8200</v>
          </cell>
          <cell r="X172">
            <v>-12150</v>
          </cell>
          <cell r="Y172"/>
          <cell r="Z172"/>
          <cell r="AA172"/>
          <cell r="AB172">
            <v>0</v>
          </cell>
          <cell r="AO172"/>
          <cell r="AP172"/>
        </row>
        <row r="173">
          <cell r="D173" t="str">
            <v>X085A166</v>
          </cell>
          <cell r="E173" t="str">
            <v>X085A166-BUILDINGS FOR THE FUTURE: STANDARDS &amp; SUSTAINABILIT</v>
          </cell>
          <cell r="F173" t="str">
            <v>GROSS</v>
          </cell>
          <cell r="G173" t="str">
            <v>X085A166 GROSS</v>
          </cell>
          <cell r="H173" t="str">
            <v>X085A166-BSP TECHNICAL POLICY DEL PROG VOTED</v>
          </cell>
          <cell r="I173">
            <v>0</v>
          </cell>
          <cell r="J173" t="e">
            <v>#REF!</v>
          </cell>
          <cell r="K173">
            <v>0</v>
          </cell>
          <cell r="L173">
            <v>100</v>
          </cell>
          <cell r="M173"/>
          <cell r="N173">
            <v>1100</v>
          </cell>
          <cell r="O173">
            <v>1200</v>
          </cell>
          <cell r="P173">
            <v>8400</v>
          </cell>
          <cell r="Q173">
            <v>7770</v>
          </cell>
          <cell r="R173">
            <v>7770</v>
          </cell>
          <cell r="S173"/>
          <cell r="T173"/>
          <cell r="U173"/>
          <cell r="V173">
            <v>7300</v>
          </cell>
          <cell r="W173">
            <v>-100</v>
          </cell>
          <cell r="X173">
            <v>-1200</v>
          </cell>
          <cell r="Y173" t="str">
            <v>n</v>
          </cell>
          <cell r="Z173" t="str">
            <v>n</v>
          </cell>
          <cell r="AA173"/>
          <cell r="AB173" t="str">
            <v>The whole Building Regs budget was being held as a pressure. Underpinning this is £1.7m previous BREP budget baselined into MHCLG budgets. Balance is the additional ask to implement Hackitt review</v>
          </cell>
          <cell r="AE173" t="str">
            <v>mid</v>
          </cell>
          <cell r="AF173" t="str">
            <v>Covers a variety of of commitments. BSP Implementation Plan announced in December 2018. JIT set up in June 2018. A number of contracts signed between 2017 &amp; 2018 - evidence on BSP Procurment Tracker </v>
          </cell>
          <cell r="AG173" t="str">
            <v>Implementation of the recommendations from the Hackitt review</v>
          </cell>
          <cell r="AH173" t="str">
            <v>Political consequences. Delay in political commitment for a wholesome response to the Grenfell fire including addressing systemic regulatory shortcomings. Reputational damage for the Department</v>
          </cell>
          <cell r="AI173" t="str">
            <v>If we chose to defer work not do some of the work it may be possible. Likely public backlash. Impact assessment, consultations and planning is about to get underway.</v>
          </cell>
          <cell r="AJ173" t="str">
            <v xml:space="preserve">We would need to know ahead of March before the impact assessment and consultation. </v>
          </cell>
          <cell r="AO173">
            <v>-7570</v>
          </cell>
          <cell r="AP173">
            <v>200</v>
          </cell>
        </row>
        <row r="174">
          <cell r="D174" t="str">
            <v>X085A759</v>
          </cell>
          <cell r="E174"/>
          <cell r="F174" t="str">
            <v>GROSS</v>
          </cell>
          <cell r="G174" t="str">
            <v>X085A759 GROSS</v>
          </cell>
          <cell r="H174" t="str">
            <v>X085A759-BSP REMEDIATION POLICY DEL PROG VOTED</v>
          </cell>
          <cell r="I174"/>
          <cell r="J174"/>
          <cell r="K174"/>
          <cell r="L174">
            <v>1250</v>
          </cell>
          <cell r="M174"/>
          <cell r="N174"/>
          <cell r="O174"/>
          <cell r="P174"/>
          <cell r="Q174"/>
          <cell r="R174"/>
          <cell r="S174"/>
          <cell r="T174"/>
          <cell r="U174"/>
          <cell r="V174"/>
          <cell r="W174"/>
          <cell r="X174"/>
          <cell r="Y174"/>
          <cell r="Z174"/>
          <cell r="AA174"/>
          <cell r="AB174"/>
          <cell r="AF174"/>
          <cell r="AO174">
            <v>1550</v>
          </cell>
          <cell r="AP174">
            <v>1550</v>
          </cell>
        </row>
        <row r="175">
          <cell r="D175" t="str">
            <v>X085A173</v>
          </cell>
          <cell r="E175"/>
          <cell r="F175" t="str">
            <v>GROSS</v>
          </cell>
          <cell r="G175" t="str">
            <v>X085A173 GROSS</v>
          </cell>
          <cell r="H175" t="str">
            <v>X085A173-BSP ENERGY SAFE MATERIALS DEL PROG VOTED</v>
          </cell>
          <cell r="I175"/>
          <cell r="J175"/>
          <cell r="K175"/>
          <cell r="L175">
            <v>125</v>
          </cell>
          <cell r="M175"/>
          <cell r="N175"/>
          <cell r="O175"/>
          <cell r="P175"/>
          <cell r="Q175"/>
          <cell r="R175"/>
          <cell r="S175"/>
          <cell r="T175"/>
          <cell r="U175"/>
          <cell r="V175"/>
          <cell r="W175"/>
          <cell r="X175"/>
          <cell r="Y175"/>
          <cell r="Z175"/>
          <cell r="AA175"/>
          <cell r="AB175"/>
          <cell r="AF175"/>
          <cell r="AO175">
            <v>3692</v>
          </cell>
          <cell r="AP175">
            <v>3692</v>
          </cell>
        </row>
        <row r="176">
          <cell r="D176" t="str">
            <v>X085A820</v>
          </cell>
          <cell r="E176"/>
          <cell r="F176" t="str">
            <v>GROSS</v>
          </cell>
          <cell r="G176" t="str">
            <v>X085A820 GROSS</v>
          </cell>
          <cell r="H176" t="str">
            <v>X085A820-BSP RESPONSIBLE INDUSTRY AND RESIDENTS VOICE DEL PROG VOTED</v>
          </cell>
          <cell r="I176"/>
          <cell r="J176"/>
          <cell r="K176"/>
          <cell r="L176">
            <v>0</v>
          </cell>
          <cell r="M176"/>
          <cell r="N176"/>
          <cell r="O176"/>
          <cell r="P176"/>
          <cell r="Q176"/>
          <cell r="R176"/>
          <cell r="S176"/>
          <cell r="T176"/>
          <cell r="U176"/>
          <cell r="V176"/>
          <cell r="W176"/>
          <cell r="X176"/>
          <cell r="Y176"/>
          <cell r="Z176"/>
          <cell r="AA176"/>
          <cell r="AB176"/>
          <cell r="AF176"/>
          <cell r="AO176">
            <v>1000</v>
          </cell>
          <cell r="AP176">
            <v>1000</v>
          </cell>
        </row>
        <row r="177">
          <cell r="D177" t="str">
            <v>X085A821</v>
          </cell>
          <cell r="E177" t="str">
            <v>X085A173-ENERGY EFFICIENT PROGRAMMES DEL PROG VOTED</v>
          </cell>
          <cell r="F177" t="str">
            <v>GROSS</v>
          </cell>
          <cell r="G177" t="str">
            <v>X085A821 GROSS</v>
          </cell>
          <cell r="H177" t="str">
            <v>X085A821-BSP REGULATOR AND ACCOUNTABILITY DEL PROG VOTED</v>
          </cell>
          <cell r="I177">
            <v>217</v>
          </cell>
          <cell r="J177" t="e">
            <v>#REF!</v>
          </cell>
          <cell r="K177">
            <v>240</v>
          </cell>
          <cell r="L177">
            <v>5000</v>
          </cell>
          <cell r="M177"/>
          <cell r="N177">
            <v>4821</v>
          </cell>
          <cell r="O177">
            <v>9821</v>
          </cell>
          <cell r="P177">
            <v>4896</v>
          </cell>
          <cell r="Q177">
            <v>4500</v>
          </cell>
          <cell r="R177">
            <v>4500</v>
          </cell>
          <cell r="S177"/>
          <cell r="T177"/>
          <cell r="U177"/>
          <cell r="V177">
            <v>225</v>
          </cell>
          <cell r="W177">
            <v>-4760</v>
          </cell>
          <cell r="X177">
            <v>-9581</v>
          </cell>
          <cell r="Y177" t="str">
            <v>n</v>
          </cell>
          <cell r="Z177" t="str">
            <v>n</v>
          </cell>
          <cell r="AA177"/>
          <cell r="AB177" t="str">
            <v>Hackitt Review implementation</v>
          </cell>
          <cell r="AE177" t="str">
            <v>mid</v>
          </cell>
          <cell r="AF177" t="str">
            <v xml:space="preserve">A number of contracts signed between 2017 &amp; 2018 - evidence on BSP Procurment Tracker </v>
          </cell>
          <cell r="AG177" t="str">
            <v>Implementation of the recommendations from the Hackitt review</v>
          </cell>
          <cell r="AH177" t="str">
            <v>Political consequences. Delay in political commitment for a wholesome response to the Grenfell fire including addressing systemic regulatory shortcomings. Reputational damage for the Department</v>
          </cell>
          <cell r="AI177" t="str">
            <v>Yes we could. Programme will shortly commence Impact Assessments. Possibility of modeling full to medium regullations</v>
          </cell>
          <cell r="AJ177" t="str">
            <v xml:space="preserve">Keep under review depending on IA outcomes. </v>
          </cell>
          <cell r="AO177">
            <v>500</v>
          </cell>
          <cell r="AP177">
            <v>5000</v>
          </cell>
        </row>
        <row r="178">
          <cell r="D178" t="str">
            <v>X085A818</v>
          </cell>
          <cell r="E178" t="str">
            <v>X085A759-BUILDING SAFETY POLICY &amp; ADVICE DEL PROG VOTED</v>
          </cell>
          <cell r="F178" t="str">
            <v>GROSS</v>
          </cell>
          <cell r="G178" t="str">
            <v>X085A818 GROSS</v>
          </cell>
          <cell r="H178" t="str">
            <v>X085A818-BSP STRATEGY DEL PROG VOTED</v>
          </cell>
          <cell r="I178">
            <v>1000</v>
          </cell>
          <cell r="J178" t="e">
            <v>#REF!</v>
          </cell>
          <cell r="K178">
            <v>0</v>
          </cell>
          <cell r="L178">
            <v>0</v>
          </cell>
          <cell r="M178"/>
          <cell r="N178">
            <v>0</v>
          </cell>
          <cell r="O178">
            <v>0</v>
          </cell>
          <cell r="P178"/>
          <cell r="Q178"/>
          <cell r="R178"/>
          <cell r="S178"/>
          <cell r="T178"/>
          <cell r="U178"/>
          <cell r="V178"/>
          <cell r="W178">
            <v>0</v>
          </cell>
          <cell r="X178">
            <v>0</v>
          </cell>
          <cell r="Y178" t="str">
            <v>n</v>
          </cell>
          <cell r="Z178" t="str">
            <v>n</v>
          </cell>
          <cell r="AA178"/>
          <cell r="AB178"/>
          <cell r="AO178">
            <v>800</v>
          </cell>
          <cell r="AP178">
            <v>800</v>
          </cell>
        </row>
        <row r="179">
          <cell r="D179"/>
          <cell r="E179"/>
          <cell r="F179" t="str">
            <v>GROSS</v>
          </cell>
          <cell r="G179" t="str">
            <v xml:space="preserve"> GROSS</v>
          </cell>
          <cell r="H179" t="str">
            <v>BUILDING SAFETY</v>
          </cell>
          <cell r="I179">
            <v>1217</v>
          </cell>
          <cell r="J179" t="e">
            <v>#REF!</v>
          </cell>
          <cell r="K179">
            <v>240</v>
          </cell>
          <cell r="L179">
            <v>6475</v>
          </cell>
          <cell r="M179">
            <v>0</v>
          </cell>
          <cell r="N179">
            <v>5921</v>
          </cell>
          <cell r="O179">
            <v>12396</v>
          </cell>
          <cell r="P179">
            <v>13296</v>
          </cell>
          <cell r="Q179"/>
          <cell r="R179">
            <v>12270</v>
          </cell>
          <cell r="S179"/>
          <cell r="T179"/>
          <cell r="U179"/>
          <cell r="V179">
            <v>7525</v>
          </cell>
          <cell r="W179">
            <v>-6235</v>
          </cell>
          <cell r="X179">
            <v>-12156</v>
          </cell>
          <cell r="Y179"/>
          <cell r="Z179"/>
          <cell r="AA179"/>
          <cell r="AB179">
            <v>0</v>
          </cell>
          <cell r="AO179"/>
          <cell r="AP179"/>
        </row>
        <row r="180">
          <cell r="D180"/>
          <cell r="E180"/>
          <cell r="F180" t="str">
            <v>GROSS</v>
          </cell>
          <cell r="G180" t="str">
            <v xml:space="preserve"> GROSS</v>
          </cell>
          <cell r="H180" t="str">
            <v>PORTFOLIO 5.B: BUILDING SAFETY PROGRAMME Total</v>
          </cell>
          <cell r="I180">
            <v>1217</v>
          </cell>
          <cell r="J180" t="e">
            <v>#REF!</v>
          </cell>
          <cell r="K180">
            <v>240</v>
          </cell>
          <cell r="L180">
            <v>6475</v>
          </cell>
          <cell r="M180">
            <v>0</v>
          </cell>
          <cell r="N180">
            <v>5921</v>
          </cell>
          <cell r="O180">
            <v>12396</v>
          </cell>
          <cell r="P180">
            <v>13296</v>
          </cell>
          <cell r="Q180">
            <v>0</v>
          </cell>
          <cell r="R180">
            <v>12270</v>
          </cell>
          <cell r="S180"/>
          <cell r="T180"/>
          <cell r="U180"/>
          <cell r="V180">
            <v>7525</v>
          </cell>
          <cell r="W180">
            <v>-6235</v>
          </cell>
          <cell r="X180">
            <v>-12156</v>
          </cell>
          <cell r="Y180"/>
          <cell r="Z180"/>
          <cell r="AA180"/>
          <cell r="AB180">
            <v>0</v>
          </cell>
          <cell r="AO180"/>
          <cell r="AP180"/>
        </row>
        <row r="181">
          <cell r="D181"/>
          <cell r="E181"/>
          <cell r="F181" t="str">
            <v>GROSS</v>
          </cell>
          <cell r="G181" t="str">
            <v xml:space="preserve"> GROSS</v>
          </cell>
          <cell r="H181" t="str">
            <v>STRATEGIC OBJECTIVE 5:  Total</v>
          </cell>
          <cell r="I181">
            <v>28892</v>
          </cell>
          <cell r="J181" t="e">
            <v>#REF!</v>
          </cell>
          <cell r="K181">
            <v>9240</v>
          </cell>
          <cell r="L181">
            <v>7275</v>
          </cell>
          <cell r="M181">
            <v>16400</v>
          </cell>
          <cell r="N181">
            <v>9871</v>
          </cell>
          <cell r="O181">
            <v>33546</v>
          </cell>
          <cell r="P181">
            <v>38246</v>
          </cell>
          <cell r="Q181">
            <v>0</v>
          </cell>
          <cell r="R181">
            <v>33420</v>
          </cell>
          <cell r="S181"/>
          <cell r="T181"/>
          <cell r="U181"/>
          <cell r="V181">
            <v>25075</v>
          </cell>
          <cell r="W181">
            <v>1965</v>
          </cell>
          <cell r="X181">
            <v>-24306</v>
          </cell>
          <cell r="Y181"/>
          <cell r="Z181"/>
          <cell r="AA181"/>
          <cell r="AB181">
            <v>0</v>
          </cell>
          <cell r="AO181"/>
          <cell r="AP181"/>
        </row>
        <row r="182">
          <cell r="D182"/>
          <cell r="E182"/>
          <cell r="F182" t="str">
            <v>GROSS</v>
          </cell>
          <cell r="G182" t="str">
            <v xml:space="preserve"> GROSS</v>
          </cell>
          <cell r="H182"/>
          <cell r="I182"/>
          <cell r="J182"/>
          <cell r="K182"/>
          <cell r="L182">
            <v>0</v>
          </cell>
          <cell r="M182"/>
          <cell r="N182"/>
          <cell r="O182">
            <v>0</v>
          </cell>
          <cell r="P182"/>
          <cell r="Q182"/>
          <cell r="R182"/>
          <cell r="S182"/>
          <cell r="T182"/>
          <cell r="U182"/>
          <cell r="V182"/>
          <cell r="W182">
            <v>0</v>
          </cell>
          <cell r="X182">
            <v>0</v>
          </cell>
          <cell r="Y182"/>
          <cell r="Z182"/>
          <cell r="AA182"/>
          <cell r="AB182"/>
          <cell r="AO182"/>
          <cell r="AP182"/>
        </row>
        <row r="183">
          <cell r="D183" t="str">
            <v>X085A001</v>
          </cell>
          <cell r="E183" t="str">
            <v>X085A001-CENTRAL ADMIN: OUTSIDE ADMIN COSTS LIMIT DEL PROG V</v>
          </cell>
          <cell r="F183" t="str">
            <v>GROSS</v>
          </cell>
          <cell r="G183" t="str">
            <v>X085A001 GROSS</v>
          </cell>
          <cell r="H183" t="str">
            <v>CENTRAL ADMIN: OUTSIDE ADMIN COSTS LIMIT</v>
          </cell>
          <cell r="I183">
            <v>2500</v>
          </cell>
          <cell r="J183" t="e">
            <v>#REF!</v>
          </cell>
          <cell r="K183">
            <v>2500</v>
          </cell>
          <cell r="L183"/>
          <cell r="M183">
            <v>2500</v>
          </cell>
          <cell r="N183"/>
          <cell r="O183">
            <v>2500</v>
          </cell>
          <cell r="P183">
            <v>2500</v>
          </cell>
          <cell r="Q183">
            <v>2500</v>
          </cell>
          <cell r="R183">
            <v>2500</v>
          </cell>
          <cell r="S183"/>
          <cell r="T183"/>
          <cell r="U183"/>
          <cell r="V183">
            <v>2500</v>
          </cell>
          <cell r="W183">
            <v>2500</v>
          </cell>
          <cell r="X183">
            <v>0</v>
          </cell>
          <cell r="Y183"/>
          <cell r="Z183"/>
          <cell r="AA183"/>
          <cell r="AB183"/>
          <cell r="AO183"/>
          <cell r="AP183">
            <v>2500</v>
          </cell>
        </row>
        <row r="184">
          <cell r="D184" t="str">
            <v>X085A352</v>
          </cell>
          <cell r="E184" t="str">
            <v>X085A352-ANALYTICAL SERVICES DEL PROG VOTED</v>
          </cell>
          <cell r="F184" t="str">
            <v>GROSS</v>
          </cell>
          <cell r="G184" t="str">
            <v>X085A352 GROSS</v>
          </cell>
          <cell r="H184" t="str">
            <v>ANALYTICAL SERVICES</v>
          </cell>
          <cell r="I184">
            <v>0</v>
          </cell>
          <cell r="J184" t="e">
            <v>#REF!</v>
          </cell>
          <cell r="K184">
            <v>0</v>
          </cell>
          <cell r="L184">
            <v>0</v>
          </cell>
          <cell r="M184"/>
          <cell r="N184">
            <v>0</v>
          </cell>
          <cell r="O184">
            <v>0</v>
          </cell>
          <cell r="P184"/>
          <cell r="Q184"/>
          <cell r="R184"/>
          <cell r="S184"/>
          <cell r="T184"/>
          <cell r="U184"/>
          <cell r="V184"/>
          <cell r="W184">
            <v>0</v>
          </cell>
          <cell r="X184">
            <v>0</v>
          </cell>
          <cell r="Y184"/>
          <cell r="Z184"/>
          <cell r="AA184"/>
          <cell r="AB184"/>
          <cell r="AO184"/>
          <cell r="AP184">
            <v>0</v>
          </cell>
        </row>
        <row r="185">
          <cell r="D185" t="str">
            <v>X085A356</v>
          </cell>
          <cell r="E185" t="str">
            <v>X085A356-COMMUNICATIONS DEL PROG VOTED</v>
          </cell>
          <cell r="F185" t="str">
            <v>GROSS</v>
          </cell>
          <cell r="G185" t="str">
            <v>X085A356 GROSS</v>
          </cell>
          <cell r="H185" t="str">
            <v>COMMUNICATIONS</v>
          </cell>
          <cell r="I185">
            <v>4340</v>
          </cell>
          <cell r="J185" t="e">
            <v>#REF!</v>
          </cell>
          <cell r="K185">
            <v>3150</v>
          </cell>
          <cell r="L185">
            <v>3150</v>
          </cell>
          <cell r="M185"/>
          <cell r="N185">
            <v>0</v>
          </cell>
          <cell r="O185">
            <v>3150</v>
          </cell>
          <cell r="P185">
            <v>3150</v>
          </cell>
          <cell r="Q185">
            <v>3150</v>
          </cell>
          <cell r="R185">
            <v>3150</v>
          </cell>
          <cell r="S185"/>
          <cell r="T185"/>
          <cell r="U185"/>
          <cell r="V185">
            <v>3150</v>
          </cell>
          <cell r="W185">
            <v>0</v>
          </cell>
          <cell r="X185">
            <v>0</v>
          </cell>
          <cell r="Y185"/>
          <cell r="Z185"/>
          <cell r="AA185"/>
          <cell r="AB185"/>
          <cell r="AO185"/>
          <cell r="AP185">
            <v>3150</v>
          </cell>
        </row>
        <row r="186">
          <cell r="D186" t="str">
            <v>X085A817</v>
          </cell>
          <cell r="E186" t="str">
            <v>X085A817-DIGITAL LOCAL DEL PROG VOTED</v>
          </cell>
          <cell r="F186" t="str">
            <v>GROSS</v>
          </cell>
          <cell r="G186" t="str">
            <v>X085A817 GROSS</v>
          </cell>
          <cell r="H186" t="str">
            <v>DIGITAL LOCAL</v>
          </cell>
          <cell r="I186">
            <v>0</v>
          </cell>
          <cell r="J186" t="e">
            <v>#REF!</v>
          </cell>
          <cell r="K186">
            <v>0</v>
          </cell>
          <cell r="L186"/>
          <cell r="M186"/>
          <cell r="N186">
            <v>5340</v>
          </cell>
          <cell r="O186">
            <v>5340</v>
          </cell>
          <cell r="P186">
            <v>5840</v>
          </cell>
          <cell r="Q186">
            <v>4000</v>
          </cell>
          <cell r="R186">
            <v>4000</v>
          </cell>
          <cell r="S186"/>
          <cell r="T186"/>
          <cell r="U186"/>
          <cell r="V186">
            <v>0</v>
          </cell>
          <cell r="W186">
            <v>0</v>
          </cell>
          <cell r="X186">
            <v>-5340</v>
          </cell>
          <cell r="Y186"/>
          <cell r="Z186"/>
          <cell r="AA186"/>
          <cell r="AB186"/>
          <cell r="AG186" t="str">
            <v xml:space="preserve">•	The announcement at LGA Conference in July 2018 by Minister Sunak committed £7.5m of budget to helping councils transform their digital services in line with the Government’s Local Digital Declaration. </v>
          </cell>
          <cell r="AH186" t="str">
            <v>Realising the benefits of digital far more slowly than necessary - therefore not delivering best value for money</v>
          </cell>
          <cell r="AI186" t="str">
            <v>yes, and delay some next phase process.
●	The momentum created by launching the Local Digital Declaration, and enthusiasm among authorities to work together and produce common standards and digital products will be lost._x000D_
●	There is a wider reputational risk in not delivering support when it’s recognised as a potent way to realise medium to long term efficiencies,</v>
          </cell>
          <cell r="AJ186" t="str">
            <v>as soon as possible, as the planning for the next phase of applications from Local authorites were planned for Qtr 1 2019/20</v>
          </cell>
          <cell r="AO186"/>
          <cell r="AP186">
            <v>4000</v>
          </cell>
        </row>
        <row r="187">
          <cell r="D187" t="str">
            <v>X085A375</v>
          </cell>
          <cell r="E187" t="str">
            <v>X085A375-Regional Fire Control Centres DEL Prog Voted</v>
          </cell>
          <cell r="F187" t="str">
            <v>GROSS</v>
          </cell>
          <cell r="G187" t="str">
            <v>X085A375 GROSS</v>
          </cell>
          <cell r="H187" t="str">
            <v>Regional Fire Control Centres</v>
          </cell>
          <cell r="I187">
            <v>3894</v>
          </cell>
          <cell r="J187" t="e">
            <v>#REF!</v>
          </cell>
          <cell r="K187">
            <v>3925</v>
          </cell>
          <cell r="L187"/>
          <cell r="M187">
            <v>3925</v>
          </cell>
          <cell r="N187">
            <v>0</v>
          </cell>
          <cell r="O187">
            <v>3925</v>
          </cell>
          <cell r="P187">
            <v>4800</v>
          </cell>
          <cell r="Q187">
            <v>3925</v>
          </cell>
          <cell r="R187">
            <v>3925</v>
          </cell>
          <cell r="S187"/>
          <cell r="T187"/>
          <cell r="U187"/>
          <cell r="V187">
            <v>3925</v>
          </cell>
          <cell r="W187">
            <v>3925</v>
          </cell>
          <cell r="X187">
            <v>0</v>
          </cell>
          <cell r="Y187"/>
          <cell r="Z187"/>
          <cell r="AA187"/>
          <cell r="AB187"/>
          <cell r="AG187" t="str">
            <v>Grant based on the value of rent for regional control centres.</v>
          </cell>
          <cell r="AH187" t="str">
            <v>Legal commitment to do this</v>
          </cell>
          <cell r="AI187" t="str">
            <v>Rent varies every 5 years, whihc will be next year. Could go up.</v>
          </cell>
          <cell r="AO187">
            <v>87</v>
          </cell>
          <cell r="AP187">
            <v>4012</v>
          </cell>
        </row>
        <row r="188">
          <cell r="D188" t="str">
            <v>HEDIG</v>
          </cell>
          <cell r="E188"/>
          <cell r="F188" t="str">
            <v>GROSS</v>
          </cell>
          <cell r="G188" t="str">
            <v>HEDIG GROSS</v>
          </cell>
          <cell r="H188" t="str">
            <v>Homes England Digital</v>
          </cell>
          <cell r="I188"/>
          <cell r="J188"/>
          <cell r="K188">
            <v>0</v>
          </cell>
          <cell r="L188">
            <v>0</v>
          </cell>
          <cell r="M188">
            <v>0</v>
          </cell>
          <cell r="N188">
            <v>6400</v>
          </cell>
          <cell r="O188">
            <v>6400</v>
          </cell>
          <cell r="P188">
            <v>6400</v>
          </cell>
          <cell r="Q188">
            <v>4000</v>
          </cell>
          <cell r="R188">
            <v>2000</v>
          </cell>
          <cell r="S188"/>
          <cell r="T188"/>
          <cell r="U188"/>
          <cell r="V188"/>
          <cell r="W188"/>
          <cell r="X188"/>
          <cell r="Y188"/>
          <cell r="Z188"/>
          <cell r="AA188"/>
          <cell r="AB188" t="str">
            <v>Homes England Digital figures from Strategic Outline Business Case. As may reduce as project is broken down into smaller work packages.</v>
          </cell>
          <cell r="AE188" t="str">
            <v>high</v>
          </cell>
          <cell r="AG188" t="str">
            <v>Homes England Digital transofrmation programme including new systesm for finance and HR.</v>
          </cell>
          <cell r="AH188" t="str">
            <v>Risk of systems failure</v>
          </cell>
          <cell r="AI188" t="str">
            <v>Increased operational risk to HE</v>
          </cell>
          <cell r="AJ188" t="str">
            <v>FBC to be submitted to ISC in April 2019.</v>
          </cell>
          <cell r="AO188"/>
          <cell r="AP188">
            <v>4000</v>
          </cell>
        </row>
        <row r="189">
          <cell r="D189" t="str">
            <v>X085A652</v>
          </cell>
          <cell r="E189" t="str">
            <v>X085A652-CYBER RESILIENCE DEL PROG VOTED</v>
          </cell>
          <cell r="F189" t="str">
            <v>GROSS</v>
          </cell>
          <cell r="G189" t="str">
            <v>X085A652 GROSS</v>
          </cell>
          <cell r="H189" t="str">
            <v xml:space="preserve">CYBER RESILIENCE DEL </v>
          </cell>
          <cell r="I189">
            <v>1600</v>
          </cell>
          <cell r="J189" t="e">
            <v>#REF!</v>
          </cell>
          <cell r="K189">
            <v>0</v>
          </cell>
          <cell r="L189">
            <v>0</v>
          </cell>
          <cell r="M189"/>
          <cell r="N189">
            <v>0</v>
          </cell>
          <cell r="O189">
            <v>0</v>
          </cell>
          <cell r="P189"/>
          <cell r="Q189"/>
          <cell r="R189"/>
          <cell r="S189"/>
          <cell r="T189"/>
          <cell r="U189"/>
          <cell r="V189"/>
          <cell r="W189">
            <v>0</v>
          </cell>
          <cell r="X189">
            <v>0</v>
          </cell>
          <cell r="Y189"/>
          <cell r="Z189"/>
          <cell r="AA189"/>
          <cell r="AB189"/>
          <cell r="AO189"/>
          <cell r="AP189">
            <v>0</v>
          </cell>
        </row>
        <row r="190">
          <cell r="D190"/>
          <cell r="E190"/>
          <cell r="F190" t="str">
            <v>GROSS</v>
          </cell>
          <cell r="G190" t="str">
            <v xml:space="preserve"> GROSS</v>
          </cell>
          <cell r="H190" t="str">
            <v>CORPORATE</v>
          </cell>
          <cell r="I190">
            <v>12334</v>
          </cell>
          <cell r="J190" t="e">
            <v>#REF!</v>
          </cell>
          <cell r="K190">
            <v>9575</v>
          </cell>
          <cell r="L190">
            <v>3150</v>
          </cell>
          <cell r="M190">
            <v>6425</v>
          </cell>
          <cell r="N190">
            <v>11740</v>
          </cell>
          <cell r="O190">
            <v>21315</v>
          </cell>
          <cell r="P190">
            <v>22690</v>
          </cell>
          <cell r="Q190"/>
          <cell r="R190">
            <v>15575</v>
          </cell>
          <cell r="S190"/>
          <cell r="T190"/>
          <cell r="U190"/>
          <cell r="V190">
            <v>9575</v>
          </cell>
          <cell r="W190">
            <v>6425</v>
          </cell>
          <cell r="X190">
            <v>-11740</v>
          </cell>
          <cell r="Y190"/>
          <cell r="Z190"/>
          <cell r="AA190"/>
          <cell r="AB190">
            <v>0</v>
          </cell>
          <cell r="AO190"/>
          <cell r="AP190"/>
        </row>
        <row r="191">
          <cell r="D191"/>
          <cell r="E191"/>
          <cell r="F191" t="str">
            <v>GROSS</v>
          </cell>
          <cell r="G191" t="str">
            <v xml:space="preserve"> GROSS</v>
          </cell>
        </row>
        <row r="192">
          <cell r="D192"/>
          <cell r="E192"/>
          <cell r="F192" t="str">
            <v>GROSS</v>
          </cell>
          <cell r="G192" t="str">
            <v xml:space="preserve"> GROSS</v>
          </cell>
        </row>
        <row r="193">
          <cell r="D193" t="str">
            <v>X085A018</v>
          </cell>
          <cell r="E193" t="str">
            <v>X085A018-DEPARTMENTAL UNALLOCATED PROVISION DEL PROG VOTED</v>
          </cell>
          <cell r="F193" t="str">
            <v>GROSS</v>
          </cell>
          <cell r="G193" t="str">
            <v>X085A018 GROSS</v>
          </cell>
          <cell r="H193" t="str">
            <v>DEPARTMENTAL UNALLOCATED PROVISION</v>
          </cell>
          <cell r="I193">
            <v>0</v>
          </cell>
          <cell r="J193" t="e">
            <v>#REF!</v>
          </cell>
          <cell r="K193">
            <v>9954</v>
          </cell>
          <cell r="L193">
            <v>0</v>
          </cell>
          <cell r="M193">
            <v>0</v>
          </cell>
          <cell r="N193">
            <v>0</v>
          </cell>
          <cell r="O193">
            <v>0</v>
          </cell>
          <cell r="P193"/>
          <cell r="Q193"/>
          <cell r="R193"/>
          <cell r="S193"/>
          <cell r="T193"/>
          <cell r="U193"/>
          <cell r="V193"/>
          <cell r="W193">
            <v>9954</v>
          </cell>
          <cell r="X193">
            <v>9954</v>
          </cell>
          <cell r="Y193"/>
          <cell r="Z193"/>
          <cell r="AA193"/>
          <cell r="AB193"/>
          <cell r="AO193"/>
          <cell r="AP193">
            <v>0</v>
          </cell>
        </row>
        <row r="194">
          <cell r="D194"/>
          <cell r="E194"/>
          <cell r="F194" t="str">
            <v>GROSS</v>
          </cell>
          <cell r="G194" t="str">
            <v xml:space="preserve"> GROSS</v>
          </cell>
          <cell r="H194"/>
          <cell r="I194"/>
          <cell r="J194"/>
          <cell r="K194"/>
          <cell r="L194"/>
          <cell r="M194"/>
          <cell r="N194"/>
          <cell r="O194">
            <v>0</v>
          </cell>
          <cell r="P194"/>
          <cell r="Q194"/>
          <cell r="R194"/>
          <cell r="S194"/>
          <cell r="T194"/>
          <cell r="U194"/>
          <cell r="V194"/>
          <cell r="W194">
            <v>0</v>
          </cell>
          <cell r="X194">
            <v>0</v>
          </cell>
          <cell r="Y194"/>
          <cell r="Z194"/>
          <cell r="AA194"/>
          <cell r="AB194"/>
          <cell r="AO194"/>
          <cell r="AP194">
            <v>0</v>
          </cell>
        </row>
        <row r="195">
          <cell r="D195" t="str">
            <v>X085A011</v>
          </cell>
          <cell r="E195"/>
          <cell r="F195" t="str">
            <v>GROSS</v>
          </cell>
          <cell r="G195" t="str">
            <v>X085A011 GROSS</v>
          </cell>
          <cell r="H195" t="str">
            <v xml:space="preserve">PLANNING INSPECTORATE </v>
          </cell>
          <cell r="I195">
            <v>34534</v>
          </cell>
          <cell r="J195">
            <v>34534</v>
          </cell>
          <cell r="K195"/>
          <cell r="L195">
            <v>2000</v>
          </cell>
          <cell r="M195"/>
          <cell r="N195">
            <v>12200</v>
          </cell>
          <cell r="O195">
            <v>14200</v>
          </cell>
          <cell r="P195">
            <v>15000</v>
          </cell>
          <cell r="Q195">
            <v>14200</v>
          </cell>
          <cell r="R195">
            <v>14200</v>
          </cell>
          <cell r="S195"/>
          <cell r="T195"/>
          <cell r="U195"/>
          <cell r="V195">
            <v>12000</v>
          </cell>
          <cell r="W195"/>
          <cell r="X195"/>
          <cell r="Y195"/>
          <cell r="Z195" t="str">
            <v>This is admin. c £14.2m admin pressure (including c £2.6m for pensions if not covered by HMT, £11.2m for performance recovery and £0.4m transformation business cases). Potential to switch to programme. £49 million gross expenditure with £14 million income. £49 million is all staff costs All of this is admin. Admin costs could be prgrammatised.</v>
          </cell>
          <cell r="AA195"/>
          <cell r="AB195" t="str">
            <v xml:space="preserve">This is admin. c £14.2m admin pressure (including c £2.6m for pensions if not covered by HMT). Potential to switch to programme. </v>
          </cell>
          <cell r="AD195" t="str">
            <v>£2 million commitment on hiring planning inspectors on performance recovery</v>
          </cell>
          <cell r="AG195" t="str">
            <v>Performance recovery is primarily funding for inspectors.</v>
          </cell>
          <cell r="AH195" t="str">
            <v xml:space="preserve">Performance recovery: Key casework within NSIP, Development Plans and major casework becomes increasingly challenging to resource with a likelihood of statutory targets being missed and longer lead times to determine casework.  In order to support and maintain performance in these key areas, other appeal work is directly impacted with performance deteriorating in high volume S.78, HAS and S174 casework. </v>
          </cell>
          <cell r="AI195" t="str">
            <v>Curtailment may mean further deteorioiration. PINS have begun recruitment for first tranche inspectors c£3.7m. We estimate that c£7.5m will be needed for PINS to 'stand still' in terms of perfornance and prevent further deteorioration however, this will need to be tested further. Providing assurance of this minimum in the early part of the year will mean that they are able to progress recovery work as recruitment requires lead in times. Full expectation that the entirety of the pensions pressure will be met by HMT or this will impact on operations.</v>
          </cell>
          <cell r="AJ195" t="str">
            <v>PINS require certainty on performance recovery by 12th Feb, or they will not be able to finalise their first tranche of recruitment.</v>
          </cell>
          <cell r="AO195"/>
          <cell r="AP195">
            <v>14200</v>
          </cell>
        </row>
        <row r="196">
          <cell r="D196" t="str">
            <v>CHILDFUN</v>
          </cell>
          <cell r="E196"/>
          <cell r="F196" t="str">
            <v>GROSS</v>
          </cell>
          <cell r="G196" t="str">
            <v>CHILDFUN GROSS</v>
          </cell>
          <cell r="H196" t="str">
            <v>Childrens Funeral</v>
          </cell>
          <cell r="I196"/>
          <cell r="J196"/>
          <cell r="K196"/>
          <cell r="L196"/>
          <cell r="M196"/>
          <cell r="N196"/>
          <cell r="O196"/>
          <cell r="P196"/>
          <cell r="Q196"/>
          <cell r="R196"/>
          <cell r="S196"/>
          <cell r="T196"/>
          <cell r="U196"/>
          <cell r="V196"/>
          <cell r="W196"/>
          <cell r="X196"/>
          <cell r="Y196"/>
          <cell r="Z196"/>
          <cell r="AA196"/>
          <cell r="AB196"/>
          <cell r="AO196">
            <v>2000</v>
          </cell>
          <cell r="AP196">
            <v>2000</v>
          </cell>
        </row>
        <row r="197">
          <cell r="D197" t="str">
            <v>STRONGTOWN</v>
          </cell>
          <cell r="E197"/>
          <cell r="F197" t="str">
            <v>GROSS</v>
          </cell>
          <cell r="G197" t="str">
            <v>STRONGTOWN GROSS</v>
          </cell>
          <cell r="H197" t="str">
            <v>Stronger Towns</v>
          </cell>
          <cell r="I197"/>
          <cell r="J197"/>
          <cell r="K197"/>
          <cell r="L197"/>
          <cell r="M197"/>
          <cell r="N197"/>
          <cell r="O197"/>
          <cell r="P197"/>
          <cell r="Q197"/>
          <cell r="R197"/>
          <cell r="S197"/>
          <cell r="T197"/>
          <cell r="U197"/>
          <cell r="V197"/>
          <cell r="W197"/>
          <cell r="X197"/>
          <cell r="Y197"/>
          <cell r="Z197"/>
          <cell r="AA197"/>
          <cell r="AB197"/>
          <cell r="AO197">
            <v>20000</v>
          </cell>
          <cell r="AP197">
            <v>20000</v>
          </cell>
        </row>
        <row r="198">
          <cell r="D198"/>
          <cell r="E198"/>
          <cell r="F198" t="str">
            <v>GROSS</v>
          </cell>
          <cell r="G198" t="str">
            <v xml:space="preserve"> GROSS</v>
          </cell>
          <cell r="H198"/>
          <cell r="I198"/>
          <cell r="J198"/>
          <cell r="K198"/>
          <cell r="L198"/>
          <cell r="M198"/>
          <cell r="N198"/>
          <cell r="O198"/>
          <cell r="P198"/>
          <cell r="Q198"/>
          <cell r="R198"/>
          <cell r="S198"/>
          <cell r="T198"/>
          <cell r="U198"/>
          <cell r="V198"/>
          <cell r="W198"/>
          <cell r="X198"/>
          <cell r="Y198"/>
          <cell r="Z198"/>
          <cell r="AA198"/>
          <cell r="AB198"/>
          <cell r="AO198"/>
          <cell r="AP198">
            <v>0</v>
          </cell>
        </row>
        <row r="199">
          <cell r="D199"/>
          <cell r="E199"/>
          <cell r="G199" t="str">
            <v xml:space="preserve"> </v>
          </cell>
          <cell r="H199" t="str">
            <v>TOTAL RDEL</v>
          </cell>
          <cell r="I199">
            <v>2342694</v>
          </cell>
          <cell r="J199" t="e">
            <v>#REF!</v>
          </cell>
          <cell r="K199">
            <v>2002672</v>
          </cell>
          <cell r="L199">
            <v>1647000.5</v>
          </cell>
          <cell r="M199">
            <v>412492</v>
          </cell>
          <cell r="N199">
            <v>318053</v>
          </cell>
          <cell r="O199">
            <v>2472545.5</v>
          </cell>
          <cell r="P199">
            <v>2523684.12</v>
          </cell>
          <cell r="Q199">
            <v>2223442.12</v>
          </cell>
          <cell r="R199">
            <v>8309262.4800000004</v>
          </cell>
          <cell r="S199">
            <v>0</v>
          </cell>
          <cell r="T199">
            <v>0</v>
          </cell>
          <cell r="U199">
            <v>0</v>
          </cell>
          <cell r="V199">
            <v>7028686.4800000004</v>
          </cell>
          <cell r="W199">
            <v>1356284</v>
          </cell>
          <cell r="X199" t="e">
            <v>#REF!</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122957</v>
          </cell>
          <cell r="AM199">
            <v>-113000</v>
          </cell>
          <cell r="AN199">
            <v>0</v>
          </cell>
          <cell r="AO199">
            <v>45974</v>
          </cell>
          <cell r="AP199">
            <v>2269416.12</v>
          </cell>
        </row>
        <row r="200">
          <cell r="D200"/>
          <cell r="G200" t="str">
            <v xml:space="preserve"> </v>
          </cell>
          <cell r="M200"/>
        </row>
      </sheetData>
      <sheetData sheetId="1">
        <row r="2">
          <cell r="A2"/>
          <cell r="B2" t="str">
            <v>PROGRAMME</v>
          </cell>
          <cell r="C2" t="str">
            <v>Medium (Best estimate)</v>
          </cell>
        </row>
        <row r="3">
          <cell r="A3" t="str">
            <v>X085A373 GROSS</v>
          </cell>
          <cell r="B3" t="str">
            <v xml:space="preserve">Troubled Families </v>
          </cell>
          <cell r="C3">
            <v>140000</v>
          </cell>
        </row>
        <row r="4">
          <cell r="A4" t="str">
            <v>X085A681 GROSS</v>
          </cell>
          <cell r="B4" t="str">
            <v xml:space="preserve">RIGHT TO BUY PILOT </v>
          </cell>
          <cell r="C4">
            <v>101000</v>
          </cell>
        </row>
        <row r="5">
          <cell r="A5">
            <v>0</v>
          </cell>
          <cell r="B5" t="str">
            <v>IFRS 9: Write offs expected under change in accounting policy</v>
          </cell>
          <cell r="C5">
            <v>0</v>
          </cell>
        </row>
        <row r="6">
          <cell r="A6">
            <v>0</v>
          </cell>
          <cell r="B6" t="str">
            <v>IFRS 9: Help to Buy - costs that would have been capitalised</v>
          </cell>
          <cell r="C6">
            <v>0</v>
          </cell>
        </row>
        <row r="7">
          <cell r="A7" t="str">
            <v>X085A359 GROSS</v>
          </cell>
          <cell r="B7" t="str">
            <v xml:space="preserve">ERDF WRITE-OFFS </v>
          </cell>
          <cell r="C7">
            <v>14000</v>
          </cell>
        </row>
        <row r="8">
          <cell r="A8" t="str">
            <v>X085A764 GROSS</v>
          </cell>
          <cell r="B8" t="str">
            <v xml:space="preserve">GRENFELL REHOUSING </v>
          </cell>
          <cell r="C8">
            <v>13050</v>
          </cell>
        </row>
        <row r="9">
          <cell r="A9" t="str">
            <v>X085A672 GROSS</v>
          </cell>
          <cell r="B9" t="str">
            <v>HCA HOME BUILDING FUND: LONG TERM INVESTMENT</v>
          </cell>
          <cell r="C9">
            <v>4555</v>
          </cell>
        </row>
        <row r="10">
          <cell r="A10" t="str">
            <v>X085A671 GROSS</v>
          </cell>
          <cell r="B10" t="str">
            <v>HCA HOME BUILDING FUND: SHORT TERM INVESTMENT</v>
          </cell>
          <cell r="C10">
            <v>3560</v>
          </cell>
        </row>
        <row r="11">
          <cell r="A11" t="str">
            <v>X085A812 GROSS</v>
          </cell>
          <cell r="B11" t="str">
            <v xml:space="preserve">OFFICE FOR GRENFELL TOWER </v>
          </cell>
          <cell r="C11">
            <v>4350</v>
          </cell>
        </row>
        <row r="12">
          <cell r="A12" t="str">
            <v>X085A375 GROSS</v>
          </cell>
          <cell r="B12" t="str">
            <v>Regional Fire Control Centres</v>
          </cell>
          <cell r="C12">
            <v>4012</v>
          </cell>
        </row>
        <row r="13">
          <cell r="A13" t="str">
            <v>X085A001 GROSS</v>
          </cell>
          <cell r="B13" t="str">
            <v>CENTRAL ADMIN: OUTSIDE ADMIN COSTS LIMIT</v>
          </cell>
          <cell r="C13">
            <v>2500</v>
          </cell>
        </row>
        <row r="14">
          <cell r="A14" t="str">
            <v>X085A308 GROSS</v>
          </cell>
          <cell r="B14" t="str">
            <v>VALUATION OFFICE AGENCY RIGHT TO BUY CHARGES</v>
          </cell>
          <cell r="C14">
            <v>2000</v>
          </cell>
        </row>
        <row r="15">
          <cell r="A15" t="str">
            <v>X085A770 GROSS</v>
          </cell>
          <cell r="B15" t="str">
            <v xml:space="preserve">GRENFELL PUBLIC INQUIRY </v>
          </cell>
          <cell r="C15">
            <v>1000</v>
          </cell>
        </row>
        <row r="16">
          <cell r="A16" t="str">
            <v>X085A460 GROSS</v>
          </cell>
          <cell r="B16" t="str">
            <v>HCA HOUSING SUPPLY:BUILD TO RENT</v>
          </cell>
          <cell r="C16">
            <v>250</v>
          </cell>
        </row>
        <row r="17">
          <cell r="A17" t="str">
            <v>X085A376 GROSS</v>
          </cell>
          <cell r="B17" t="str">
            <v>HCA HOUSING SUPPLY: LEGACY (GBB, LIF, CB)</v>
          </cell>
          <cell r="C17">
            <v>120</v>
          </cell>
        </row>
        <row r="18">
          <cell r="A18"/>
          <cell r="B18" t="str">
            <v>Total</v>
          </cell>
          <cell r="C18">
            <v>290310</v>
          </cell>
        </row>
      </sheetData>
      <sheetData sheetId="2">
        <row r="7">
          <cell r="G7" t="str">
            <v>PROGRAMME</v>
          </cell>
          <cell r="H7"/>
          <cell r="I7" t="str">
            <v>Medium (Best estimate)</v>
          </cell>
        </row>
        <row r="8">
          <cell r="G8" t="str">
            <v xml:space="preserve">Troubled Families </v>
          </cell>
          <cell r="H8" t="str">
            <v>X085A373</v>
          </cell>
          <cell r="I8">
            <v>140000</v>
          </cell>
        </row>
        <row r="9">
          <cell r="G9" t="str">
            <v xml:space="preserve">RIGHT TO BUY PILOT </v>
          </cell>
          <cell r="H9" t="str">
            <v>X085A681</v>
          </cell>
          <cell r="I9">
            <v>101000</v>
          </cell>
        </row>
        <row r="10">
          <cell r="G10" t="str">
            <v>IFRS 9: Write offs expected under change in accounting policy</v>
          </cell>
          <cell r="H10"/>
          <cell r="I10"/>
        </row>
        <row r="11">
          <cell r="G11" t="str">
            <v>IFRS 9: Help to Buy - costs that would have been capitalised</v>
          </cell>
          <cell r="H11"/>
          <cell r="I11"/>
        </row>
        <row r="12">
          <cell r="G12" t="str">
            <v xml:space="preserve">ERDF WRITE-OFFS </v>
          </cell>
          <cell r="H12" t="str">
            <v>X085A359</v>
          </cell>
          <cell r="I12">
            <v>14000</v>
          </cell>
        </row>
        <row r="13">
          <cell r="G13" t="str">
            <v xml:space="preserve">GRENFELL REHOUSING </v>
          </cell>
          <cell r="H13" t="str">
            <v>X085A764</v>
          </cell>
          <cell r="I13">
            <v>13050</v>
          </cell>
        </row>
        <row r="14">
          <cell r="G14" t="str">
            <v>HCA HOME BUILDING FUND: LONG TERM INVESTMENT</v>
          </cell>
          <cell r="H14" t="str">
            <v>X085A672</v>
          </cell>
          <cell r="I14">
            <v>4555</v>
          </cell>
        </row>
        <row r="15">
          <cell r="G15" t="str">
            <v>HCA HOME BUILDING FUND: SHORT TERM INVESTMENT</v>
          </cell>
          <cell r="H15" t="str">
            <v>X085A671</v>
          </cell>
          <cell r="I15">
            <v>3560</v>
          </cell>
        </row>
        <row r="16">
          <cell r="G16" t="str">
            <v xml:space="preserve">OFFICE FOR GRENFELL TOWER </v>
          </cell>
          <cell r="H16" t="str">
            <v>X085A812</v>
          </cell>
          <cell r="I16">
            <v>4350</v>
          </cell>
        </row>
        <row r="17">
          <cell r="G17" t="str">
            <v>Regional Fire Control Centres</v>
          </cell>
          <cell r="H17" t="str">
            <v>X085A375</v>
          </cell>
          <cell r="I17">
            <v>3925</v>
          </cell>
        </row>
        <row r="18">
          <cell r="G18" t="str">
            <v>CENTRAL ADMIN: OUTSIDE ADMIN COSTS LIMIT</v>
          </cell>
          <cell r="H18" t="str">
            <v>X085A001</v>
          </cell>
          <cell r="I18">
            <v>2500</v>
          </cell>
        </row>
        <row r="19">
          <cell r="G19" t="str">
            <v>VALUATION OFFICE AGENCY RIGHT TO BUY CHARGES</v>
          </cell>
          <cell r="H19" t="str">
            <v>X085A308</v>
          </cell>
          <cell r="I19">
            <v>2000</v>
          </cell>
        </row>
        <row r="20">
          <cell r="G20" t="str">
            <v xml:space="preserve">GRENFELL PUBLIC INQUIRY </v>
          </cell>
          <cell r="H20" t="str">
            <v>X085A770</v>
          </cell>
          <cell r="I20">
            <v>1000</v>
          </cell>
        </row>
        <row r="21">
          <cell r="G21" t="str">
            <v>HCA HOUSING SUPPLY:BUILD TO RENT</v>
          </cell>
          <cell r="H21" t="str">
            <v>X085A460</v>
          </cell>
          <cell r="I21">
            <v>250</v>
          </cell>
        </row>
        <row r="22">
          <cell r="G22" t="str">
            <v>HCA HOUSING SUPPLY: LEGACY (GBB, LIF, CB)</v>
          </cell>
          <cell r="H22" t="str">
            <v>X085A376</v>
          </cell>
          <cell r="I22">
            <v>120</v>
          </cell>
        </row>
        <row r="23">
          <cell r="G23" t="str">
            <v>Total</v>
          </cell>
          <cell r="H23"/>
          <cell r="I23">
            <v>290310</v>
          </cell>
        </row>
      </sheetData>
      <sheetData sheetId="3"/>
      <sheetData sheetId="4">
        <row r="9">
          <cell r="G9"/>
          <cell r="H9" t="str">
            <v>Sum of Working 
Budget</v>
          </cell>
          <cell r="I9" t="str">
            <v>Sum of DCLG NEW Total</v>
          </cell>
        </row>
        <row r="10">
          <cell r="G10" t="str">
            <v>X085A359 GROSS</v>
          </cell>
          <cell r="H10">
            <v>9000</v>
          </cell>
          <cell r="I10">
            <v>1210.2044899999999</v>
          </cell>
        </row>
        <row r="11">
          <cell r="G11" t="str">
            <v>X085A359 INCOME</v>
          </cell>
          <cell r="H11"/>
          <cell r="I11">
            <v>-2.0702699999999998</v>
          </cell>
        </row>
        <row r="12">
          <cell r="G12" t="str">
            <v>X085A786 GROSS</v>
          </cell>
          <cell r="H12">
            <v>3000</v>
          </cell>
          <cell r="I12">
            <v>-88.188600000000008</v>
          </cell>
        </row>
        <row r="13">
          <cell r="G13" t="str">
            <v>X085A049 GROSS</v>
          </cell>
          <cell r="H13">
            <v>2100</v>
          </cell>
          <cell r="I13">
            <v>967.05810999999994</v>
          </cell>
        </row>
        <row r="14">
          <cell r="G14" t="str">
            <v>X085A049 INCOME</v>
          </cell>
          <cell r="H14"/>
          <cell r="I14">
            <v>-294.08480000000003</v>
          </cell>
        </row>
        <row r="15">
          <cell r="G15" t="str">
            <v>X085A062 GROSS</v>
          </cell>
          <cell r="H15">
            <v>11000</v>
          </cell>
          <cell r="I15">
            <v>0</v>
          </cell>
        </row>
        <row r="16">
          <cell r="G16" t="str">
            <v>X085A062 INCOME</v>
          </cell>
          <cell r="H16"/>
          <cell r="I16">
            <v>-5536.5683099999997</v>
          </cell>
        </row>
        <row r="17">
          <cell r="G17" t="str">
            <v>X085A696 GROSS</v>
          </cell>
          <cell r="H17"/>
          <cell r="I17">
            <v>45241.484969999998</v>
          </cell>
        </row>
        <row r="18">
          <cell r="G18" t="str">
            <v>X085A696 INCOME</v>
          </cell>
          <cell r="H18"/>
          <cell r="I18">
            <v>-45241.484969999998</v>
          </cell>
        </row>
        <row r="19">
          <cell r="G19" t="str">
            <v xml:space="preserve"> </v>
          </cell>
          <cell r="H19">
            <v>25100</v>
          </cell>
          <cell r="I19">
            <v>-3743.6493800000026</v>
          </cell>
        </row>
        <row r="20">
          <cell r="G20" t="str">
            <v>X085A390 GROSS</v>
          </cell>
          <cell r="H20">
            <v>4700</v>
          </cell>
          <cell r="I20">
            <v>4398.8118799999993</v>
          </cell>
        </row>
        <row r="21">
          <cell r="G21" t="str">
            <v>X085A704 GROSS</v>
          </cell>
          <cell r="H21">
            <v>2000</v>
          </cell>
          <cell r="I21">
            <v>2000</v>
          </cell>
        </row>
        <row r="22">
          <cell r="G22" t="str">
            <v>X085A413 GROSS</v>
          </cell>
          <cell r="H22">
            <v>0</v>
          </cell>
          <cell r="I22">
            <v>171.3</v>
          </cell>
        </row>
        <row r="23">
          <cell r="G23" t="str">
            <v>X085A395 GROSS</v>
          </cell>
          <cell r="H23">
            <v>133000</v>
          </cell>
          <cell r="I23">
            <v>132983.33334000001</v>
          </cell>
        </row>
        <row r="24">
          <cell r="G24" t="str">
            <v>X085A377 GROSS</v>
          </cell>
          <cell r="H24">
            <v>28532</v>
          </cell>
          <cell r="I24">
            <v>28088.6194</v>
          </cell>
        </row>
        <row r="25">
          <cell r="G25" t="str">
            <v>X085A729 GROSS</v>
          </cell>
          <cell r="H25">
            <v>0</v>
          </cell>
          <cell r="I25">
            <v>66.666330000000002</v>
          </cell>
        </row>
        <row r="26">
          <cell r="G26" t="str">
            <v>X085A729 INCOME</v>
          </cell>
          <cell r="H26"/>
          <cell r="I26">
            <v>-1700</v>
          </cell>
        </row>
        <row r="27">
          <cell r="G27" t="str">
            <v>X085A774 GROSS</v>
          </cell>
          <cell r="H27">
            <v>500</v>
          </cell>
          <cell r="I27">
            <v>500</v>
          </cell>
        </row>
        <row r="28">
          <cell r="G28" t="str">
            <v>X085A773 GROSS</v>
          </cell>
          <cell r="H28">
            <v>300</v>
          </cell>
          <cell r="I28">
            <v>300</v>
          </cell>
        </row>
        <row r="29">
          <cell r="G29" t="str">
            <v>X085A746 GROSS</v>
          </cell>
          <cell r="H29">
            <v>2038</v>
          </cell>
          <cell r="I29">
            <v>2037.5</v>
          </cell>
        </row>
        <row r="30">
          <cell r="G30" t="str">
            <v>X085A792 GROSS</v>
          </cell>
          <cell r="H30">
            <v>230</v>
          </cell>
          <cell r="I30">
            <v>230</v>
          </cell>
        </row>
        <row r="31">
          <cell r="G31" t="str">
            <v xml:space="preserve"> </v>
          </cell>
          <cell r="H31">
            <v>171300</v>
          </cell>
          <cell r="I31">
            <v>169076.23095000003</v>
          </cell>
        </row>
        <row r="32">
          <cell r="G32" t="str">
            <v>X085A011 GROSS</v>
          </cell>
          <cell r="H32"/>
          <cell r="I32">
            <v>174.53</v>
          </cell>
        </row>
        <row r="33">
          <cell r="G33" t="str">
            <v xml:space="preserve"> </v>
          </cell>
          <cell r="H33"/>
          <cell r="I33">
            <v>174.53</v>
          </cell>
        </row>
        <row r="34">
          <cell r="G34" t="str">
            <v>X085A316 GROSS</v>
          </cell>
          <cell r="H34">
            <v>1635</v>
          </cell>
          <cell r="I34">
            <v>1411.18237</v>
          </cell>
        </row>
        <row r="35">
          <cell r="G35" t="str">
            <v>X085A769 GROSS</v>
          </cell>
          <cell r="H35">
            <v>3500</v>
          </cell>
          <cell r="I35">
            <v>3500</v>
          </cell>
        </row>
        <row r="36">
          <cell r="G36" t="str">
            <v>X085A662 GROSS</v>
          </cell>
          <cell r="H36">
            <v>2000</v>
          </cell>
          <cell r="I36">
            <v>1500.0002899999999</v>
          </cell>
        </row>
        <row r="37">
          <cell r="G37" t="str">
            <v>X085A730 GROSS</v>
          </cell>
          <cell r="H37">
            <v>22000</v>
          </cell>
          <cell r="I37">
            <v>15306.809139999999</v>
          </cell>
        </row>
        <row r="38">
          <cell r="G38" t="str">
            <v>X085A730 INCOME</v>
          </cell>
          <cell r="H38"/>
          <cell r="I38">
            <v>-66.900000000000006</v>
          </cell>
        </row>
        <row r="39">
          <cell r="G39" t="str">
            <v>X085A575 GROSS</v>
          </cell>
          <cell r="H39">
            <v>8128</v>
          </cell>
          <cell r="I39">
            <v>11100.029349999999</v>
          </cell>
        </row>
        <row r="40">
          <cell r="G40" t="str">
            <v>X085A574 GROSS</v>
          </cell>
          <cell r="H40">
            <v>8000</v>
          </cell>
          <cell r="I40">
            <v>8000</v>
          </cell>
        </row>
        <row r="41">
          <cell r="G41" t="str">
            <v>X085A583 GROSS</v>
          </cell>
          <cell r="H41">
            <v>1832</v>
          </cell>
          <cell r="I41">
            <v>1832</v>
          </cell>
        </row>
        <row r="42">
          <cell r="G42" t="str">
            <v>X085A599 GROSS</v>
          </cell>
          <cell r="H42">
            <v>800</v>
          </cell>
          <cell r="I42">
            <v>713</v>
          </cell>
        </row>
        <row r="43">
          <cell r="G43" t="str">
            <v xml:space="preserve"> </v>
          </cell>
          <cell r="H43">
            <v>47895</v>
          </cell>
          <cell r="I43">
            <v>43296.121149999999</v>
          </cell>
        </row>
        <row r="44">
          <cell r="G44" t="str">
            <v>X085A356 GROSS</v>
          </cell>
          <cell r="H44">
            <v>4150</v>
          </cell>
          <cell r="I44">
            <v>4150.0000199999995</v>
          </cell>
        </row>
        <row r="45">
          <cell r="G45" t="str">
            <v xml:space="preserve"> </v>
          </cell>
          <cell r="H45">
            <v>4150</v>
          </cell>
          <cell r="I45">
            <v>4150.0000199999995</v>
          </cell>
        </row>
        <row r="46">
          <cell r="G46" t="str">
            <v xml:space="preserve"> </v>
          </cell>
          <cell r="H46">
            <v>248445</v>
          </cell>
          <cell r="I46">
            <v>212953.23274000001</v>
          </cell>
        </row>
        <row r="47">
          <cell r="G47" t="str">
            <v>X085A514 GROSS</v>
          </cell>
          <cell r="H47"/>
          <cell r="I47">
            <v>-21.854119999999998</v>
          </cell>
        </row>
        <row r="48">
          <cell r="G48" t="str">
            <v xml:space="preserve"> </v>
          </cell>
          <cell r="H48"/>
          <cell r="I48">
            <v>-21.854119999999998</v>
          </cell>
        </row>
        <row r="49">
          <cell r="G49" t="str">
            <v>X085A764 GROSS</v>
          </cell>
          <cell r="H49">
            <v>13675</v>
          </cell>
          <cell r="I49">
            <v>8122.98596</v>
          </cell>
        </row>
        <row r="50">
          <cell r="G50" t="str">
            <v>X085A770 GROSS</v>
          </cell>
          <cell r="H50">
            <v>1000</v>
          </cell>
          <cell r="I50">
            <v>1000.0069999999998</v>
          </cell>
        </row>
        <row r="51">
          <cell r="G51" t="str">
            <v>X085A768 GROSS</v>
          </cell>
          <cell r="H51">
            <v>11000</v>
          </cell>
          <cell r="I51">
            <v>9001.1367900000005</v>
          </cell>
        </row>
        <row r="52">
          <cell r="G52" t="str">
            <v>X085A765 GROSS</v>
          </cell>
          <cell r="H52">
            <v>1000</v>
          </cell>
          <cell r="I52">
            <v>94.2</v>
          </cell>
        </row>
        <row r="53">
          <cell r="G53" t="str">
            <v xml:space="preserve"> </v>
          </cell>
          <cell r="H53">
            <v>26675</v>
          </cell>
          <cell r="I53">
            <v>18218.329750000001</v>
          </cell>
        </row>
        <row r="54">
          <cell r="G54" t="str">
            <v>X085A108 GROSS</v>
          </cell>
          <cell r="H54"/>
          <cell r="I54">
            <v>0</v>
          </cell>
        </row>
        <row r="55">
          <cell r="G55" t="str">
            <v>X085A117 GROSS</v>
          </cell>
          <cell r="H55">
            <v>90</v>
          </cell>
          <cell r="I55">
            <v>16.465109999999999</v>
          </cell>
        </row>
        <row r="56">
          <cell r="G56" t="str">
            <v>X085A120 GROSS</v>
          </cell>
          <cell r="H56">
            <v>24407</v>
          </cell>
          <cell r="I56">
            <v>18411.503979999998</v>
          </cell>
        </row>
        <row r="57">
          <cell r="G57" t="str">
            <v>X085A120 INCOME</v>
          </cell>
          <cell r="H57">
            <v>-216</v>
          </cell>
          <cell r="I57">
            <v>-216.40082999999998</v>
          </cell>
        </row>
        <row r="58">
          <cell r="G58" t="str">
            <v>X085A404 GROSS</v>
          </cell>
          <cell r="H58">
            <v>50</v>
          </cell>
          <cell r="I58">
            <v>15</v>
          </cell>
        </row>
        <row r="59">
          <cell r="G59" t="str">
            <v>X085A698 GROSS</v>
          </cell>
          <cell r="H59">
            <v>40157</v>
          </cell>
          <cell r="I59">
            <v>40157.000999999997</v>
          </cell>
        </row>
        <row r="60">
          <cell r="G60" t="str">
            <v>X085A713 GROSS</v>
          </cell>
          <cell r="H60"/>
          <cell r="I60">
            <v>4854.7270000000008</v>
          </cell>
        </row>
        <row r="61">
          <cell r="G61" t="str">
            <v>X085A793 GROSS</v>
          </cell>
          <cell r="H61">
            <v>500</v>
          </cell>
          <cell r="I61">
            <v>500</v>
          </cell>
        </row>
        <row r="62">
          <cell r="G62" t="str">
            <v>X085A687 GROSS</v>
          </cell>
          <cell r="H62"/>
          <cell r="I62">
            <v>2304</v>
          </cell>
        </row>
        <row r="63">
          <cell r="G63" t="str">
            <v>X085A612 GROSS</v>
          </cell>
          <cell r="H63"/>
          <cell r="I63">
            <v>3692.0830900000005</v>
          </cell>
        </row>
        <row r="64">
          <cell r="G64" t="str">
            <v xml:space="preserve"> </v>
          </cell>
          <cell r="H64">
            <v>64988</v>
          </cell>
          <cell r="I64">
            <v>69734.379350000003</v>
          </cell>
        </row>
        <row r="65">
          <cell r="G65" t="str">
            <v>X085A547 GROSS</v>
          </cell>
          <cell r="H65">
            <v>4051</v>
          </cell>
          <cell r="I65">
            <v>4050.9999600000001</v>
          </cell>
        </row>
        <row r="66">
          <cell r="G66" t="str">
            <v>X085A549 GROSS</v>
          </cell>
          <cell r="H66">
            <v>3000</v>
          </cell>
          <cell r="I66">
            <v>4500</v>
          </cell>
        </row>
        <row r="67">
          <cell r="G67" t="str">
            <v>X085A613 GROSS</v>
          </cell>
          <cell r="H67">
            <v>1500</v>
          </cell>
          <cell r="I67">
            <v>1250</v>
          </cell>
        </row>
        <row r="68">
          <cell r="G68" t="str">
            <v>X085A541 GROSS</v>
          </cell>
          <cell r="H68"/>
          <cell r="I68">
            <v>0</v>
          </cell>
        </row>
        <row r="69">
          <cell r="G69" t="str">
            <v>X085A736 GROSS</v>
          </cell>
          <cell r="H69"/>
          <cell r="I69">
            <v>0</v>
          </cell>
        </row>
        <row r="70">
          <cell r="G70" t="str">
            <v>X085A161 GROSS</v>
          </cell>
          <cell r="H70"/>
          <cell r="I70">
            <v>4100</v>
          </cell>
        </row>
        <row r="71">
          <cell r="G71" t="str">
            <v xml:space="preserve"> </v>
          </cell>
          <cell r="H71">
            <v>8551</v>
          </cell>
          <cell r="I71">
            <v>13900.999960000001</v>
          </cell>
        </row>
        <row r="72">
          <cell r="G72" t="str">
            <v>X085A373 GROSS</v>
          </cell>
          <cell r="H72">
            <v>221196</v>
          </cell>
          <cell r="I72">
            <v>170317.01474999997</v>
          </cell>
        </row>
        <row r="73">
          <cell r="G73" t="str">
            <v>X085A489 GROSS</v>
          </cell>
          <cell r="H73">
            <v>4000</v>
          </cell>
          <cell r="I73">
            <v>3831.92</v>
          </cell>
        </row>
        <row r="74">
          <cell r="G74" t="str">
            <v>X085A642 GROSS</v>
          </cell>
          <cell r="H74">
            <v>70</v>
          </cell>
          <cell r="I74">
            <v>0</v>
          </cell>
        </row>
        <row r="75">
          <cell r="G75" t="str">
            <v>X085A777 GROSS</v>
          </cell>
          <cell r="H75"/>
          <cell r="I75">
            <v>6400</v>
          </cell>
        </row>
        <row r="76">
          <cell r="G76" t="str">
            <v>X085A543 GROSS</v>
          </cell>
          <cell r="H76"/>
          <cell r="I76">
            <v>154.43899999999999</v>
          </cell>
        </row>
        <row r="77">
          <cell r="G77" t="str">
            <v>X085A544 GROSS</v>
          </cell>
          <cell r="H77"/>
          <cell r="I77">
            <v>0</v>
          </cell>
        </row>
        <row r="78">
          <cell r="G78" t="str">
            <v>X085A546 GROSS</v>
          </cell>
          <cell r="H78"/>
          <cell r="I78">
            <v>41.505290000000002</v>
          </cell>
        </row>
        <row r="79">
          <cell r="G79" t="str">
            <v>X085A403 GROSS</v>
          </cell>
          <cell r="H79"/>
          <cell r="I79">
            <v>0</v>
          </cell>
        </row>
        <row r="80">
          <cell r="G80" t="str">
            <v xml:space="preserve"> </v>
          </cell>
          <cell r="H80">
            <v>225266</v>
          </cell>
          <cell r="I80">
            <v>180744.87904</v>
          </cell>
        </row>
        <row r="81">
          <cell r="G81" t="str">
            <v xml:space="preserve"> </v>
          </cell>
          <cell r="H81">
            <v>325480</v>
          </cell>
          <cell r="I81">
            <v>282576.73397999996</v>
          </cell>
        </row>
        <row r="82">
          <cell r="G82" t="str">
            <v>X085A352 GROSS</v>
          </cell>
          <cell r="H82"/>
          <cell r="I82">
            <v>0.19999999999999996</v>
          </cell>
        </row>
        <row r="83">
          <cell r="G83" t="str">
            <v>X085A352 INCOME</v>
          </cell>
          <cell r="H83"/>
          <cell r="I83">
            <v>0</v>
          </cell>
        </row>
        <row r="84">
          <cell r="G84" t="str">
            <v xml:space="preserve"> </v>
          </cell>
          <cell r="H84"/>
          <cell r="I84">
            <v>0.19999999999999996</v>
          </cell>
        </row>
        <row r="85">
          <cell r="G85" t="str">
            <v>X085A652 GROSS</v>
          </cell>
          <cell r="H85"/>
          <cell r="I85">
            <v>42.859429999999996</v>
          </cell>
        </row>
        <row r="86">
          <cell r="G86" t="str">
            <v xml:space="preserve"> </v>
          </cell>
          <cell r="H86"/>
          <cell r="I86">
            <v>42.859429999999996</v>
          </cell>
        </row>
        <row r="87">
          <cell r="G87" t="str">
            <v>X085A375 GROSS</v>
          </cell>
          <cell r="H87">
            <v>3894</v>
          </cell>
          <cell r="I87">
            <v>3995.9095899999998</v>
          </cell>
        </row>
        <row r="88">
          <cell r="G88" t="str">
            <v>X085A375 INCOME</v>
          </cell>
          <cell r="H88"/>
          <cell r="I88">
            <v>328.04115000000002</v>
          </cell>
        </row>
        <row r="89">
          <cell r="G89" t="str">
            <v xml:space="preserve"> </v>
          </cell>
          <cell r="H89">
            <v>3894</v>
          </cell>
          <cell r="I89">
            <v>4323.9507400000002</v>
          </cell>
        </row>
        <row r="90">
          <cell r="G90" t="str">
            <v>X085A001 GROSS</v>
          </cell>
          <cell r="H90">
            <v>3700</v>
          </cell>
          <cell r="I90">
            <v>2701.4962399999999</v>
          </cell>
        </row>
        <row r="91">
          <cell r="G91" t="str">
            <v>X085A001 INCOME</v>
          </cell>
          <cell r="H91">
            <v>-1200</v>
          </cell>
          <cell r="I91">
            <v>-128.62721000000002</v>
          </cell>
        </row>
        <row r="92">
          <cell r="G92" t="str">
            <v>X085A018 GROSS</v>
          </cell>
          <cell r="H92">
            <v>-14757</v>
          </cell>
          <cell r="I92">
            <v>-14757</v>
          </cell>
        </row>
        <row r="93">
          <cell r="G93" t="str">
            <v xml:space="preserve"> </v>
          </cell>
          <cell r="H93">
            <v>-12257</v>
          </cell>
          <cell r="I93">
            <v>-12184.13097</v>
          </cell>
        </row>
        <row r="94">
          <cell r="G94" t="str">
            <v xml:space="preserve"> </v>
          </cell>
          <cell r="H94">
            <v>-8363</v>
          </cell>
          <cell r="I94">
            <v>-7817.1207999999997</v>
          </cell>
        </row>
        <row r="95">
          <cell r="G95" t="str">
            <v>X085A759 GROSS</v>
          </cell>
          <cell r="H95">
            <v>2000</v>
          </cell>
          <cell r="I95">
            <v>2181.5</v>
          </cell>
        </row>
        <row r="96">
          <cell r="G96" t="str">
            <v>X085A166 GROSS</v>
          </cell>
          <cell r="H96"/>
          <cell r="I96">
            <v>21.855</v>
          </cell>
        </row>
        <row r="97">
          <cell r="G97" t="str">
            <v>X085A166 INCOME</v>
          </cell>
          <cell r="H97"/>
          <cell r="I97">
            <v>-1.675</v>
          </cell>
        </row>
        <row r="98">
          <cell r="G98" t="str">
            <v>X085A173 GROSS</v>
          </cell>
          <cell r="H98">
            <v>217</v>
          </cell>
          <cell r="I98">
            <v>1565.9830899999999</v>
          </cell>
        </row>
        <row r="99">
          <cell r="G99" t="str">
            <v>X085A173 INCOME</v>
          </cell>
          <cell r="H99"/>
          <cell r="I99">
            <v>-561.35375999999997</v>
          </cell>
        </row>
        <row r="100">
          <cell r="G100" t="str">
            <v xml:space="preserve"> </v>
          </cell>
          <cell r="H100">
            <v>2217</v>
          </cell>
          <cell r="I100">
            <v>3206.30933</v>
          </cell>
        </row>
        <row r="101">
          <cell r="G101" t="str">
            <v>X085A556 GROSS</v>
          </cell>
          <cell r="H101">
            <v>2000</v>
          </cell>
          <cell r="I101">
            <v>2000</v>
          </cell>
        </row>
        <row r="102">
          <cell r="G102" t="str">
            <v xml:space="preserve"> </v>
          </cell>
          <cell r="H102">
            <v>2000</v>
          </cell>
          <cell r="I102">
            <v>2000</v>
          </cell>
        </row>
        <row r="103">
          <cell r="G103" t="str">
            <v>X085A184 GROSS</v>
          </cell>
          <cell r="H103">
            <v>67000</v>
          </cell>
          <cell r="I103">
            <v>58472.435310000001</v>
          </cell>
        </row>
        <row r="104">
          <cell r="G104" t="str">
            <v>X085A184 INCOME</v>
          </cell>
          <cell r="H104"/>
          <cell r="I104">
            <v>-68</v>
          </cell>
        </row>
        <row r="105">
          <cell r="G105" t="str">
            <v>X085A667 GROSS</v>
          </cell>
          <cell r="H105">
            <v>215100</v>
          </cell>
          <cell r="I105">
            <v>193242.74600000001</v>
          </cell>
        </row>
        <row r="106">
          <cell r="G106" t="str">
            <v>X085A781 GROSS</v>
          </cell>
          <cell r="H106">
            <v>0</v>
          </cell>
          <cell r="I106">
            <v>0</v>
          </cell>
        </row>
        <row r="107">
          <cell r="G107" t="str">
            <v>X085A783 GROSS</v>
          </cell>
          <cell r="H107">
            <v>30000</v>
          </cell>
          <cell r="I107">
            <v>44812.908859999996</v>
          </cell>
        </row>
        <row r="108">
          <cell r="G108" t="str">
            <v>X085A295 GROSS</v>
          </cell>
          <cell r="H108">
            <v>2135</v>
          </cell>
          <cell r="I108">
            <v>2129.9459700000002</v>
          </cell>
        </row>
        <row r="109">
          <cell r="G109" t="str">
            <v>X085A635 GROSS</v>
          </cell>
          <cell r="H109">
            <v>0</v>
          </cell>
          <cell r="I109">
            <v>0</v>
          </cell>
        </row>
        <row r="110">
          <cell r="G110" t="str">
            <v>X085A645 GROSS</v>
          </cell>
          <cell r="H110">
            <v>3070</v>
          </cell>
          <cell r="I110">
            <v>3057.0318000000002</v>
          </cell>
        </row>
        <row r="111">
          <cell r="G111" t="str">
            <v>X085A538 GROSS</v>
          </cell>
          <cell r="H111">
            <v>988</v>
          </cell>
          <cell r="I111">
            <v>988</v>
          </cell>
        </row>
        <row r="112">
          <cell r="G112" t="str">
            <v>X085A790 GROSS</v>
          </cell>
          <cell r="H112">
            <v>3410</v>
          </cell>
          <cell r="I112">
            <v>3411.2750000000001</v>
          </cell>
        </row>
        <row r="113">
          <cell r="G113" t="str">
            <v>X085A791 GROSS</v>
          </cell>
          <cell r="H113">
            <v>1160</v>
          </cell>
          <cell r="I113">
            <v>1160</v>
          </cell>
        </row>
        <row r="114">
          <cell r="G114" t="str">
            <v>X085A716 GROSS</v>
          </cell>
          <cell r="H114">
            <v>2700</v>
          </cell>
          <cell r="I114">
            <v>859.25699999999995</v>
          </cell>
        </row>
        <row r="115">
          <cell r="G115" t="str">
            <v xml:space="preserve"> </v>
          </cell>
          <cell r="H115">
            <v>325563</v>
          </cell>
          <cell r="I115">
            <v>308065.59993999999</v>
          </cell>
        </row>
        <row r="116">
          <cell r="G116" t="str">
            <v>X085A534 GROSS</v>
          </cell>
          <cell r="H116">
            <v>30327</v>
          </cell>
          <cell r="I116">
            <v>-28560</v>
          </cell>
        </row>
        <row r="117">
          <cell r="G117" t="str">
            <v>X085A534 INCOME</v>
          </cell>
          <cell r="H117">
            <v>-51016</v>
          </cell>
          <cell r="I117">
            <v>-9904</v>
          </cell>
        </row>
        <row r="118">
          <cell r="G118" t="str">
            <v>X085A535 GROSS</v>
          </cell>
          <cell r="H118">
            <v>-3293</v>
          </cell>
          <cell r="I118">
            <v>-1808</v>
          </cell>
        </row>
        <row r="119">
          <cell r="G119" t="str">
            <v>X085A536 GROSS</v>
          </cell>
          <cell r="H119">
            <v>-1458</v>
          </cell>
          <cell r="I119">
            <v>-975</v>
          </cell>
        </row>
        <row r="120">
          <cell r="G120" t="str">
            <v>X085A537 GROSS</v>
          </cell>
          <cell r="H120">
            <v>-7</v>
          </cell>
          <cell r="I120">
            <v>0</v>
          </cell>
        </row>
        <row r="121">
          <cell r="G121" t="str">
            <v>X085A710 GROSS</v>
          </cell>
          <cell r="H121">
            <v>1000</v>
          </cell>
          <cell r="I121">
            <v>-8</v>
          </cell>
        </row>
        <row r="122">
          <cell r="G122" t="str">
            <v>X085A641 GROSS</v>
          </cell>
          <cell r="H122"/>
          <cell r="I122">
            <v>0</v>
          </cell>
        </row>
        <row r="123">
          <cell r="G123" t="str">
            <v>X085A641 INCOME</v>
          </cell>
          <cell r="H123"/>
          <cell r="I123">
            <v>0</v>
          </cell>
        </row>
        <row r="124">
          <cell r="G124" t="str">
            <v>X085A757 GROSS</v>
          </cell>
          <cell r="H124"/>
          <cell r="I124">
            <v>1199</v>
          </cell>
        </row>
        <row r="125">
          <cell r="G125" t="str">
            <v>X085A762 GROSS</v>
          </cell>
          <cell r="H125">
            <v>34500</v>
          </cell>
          <cell r="I125">
            <v>34500</v>
          </cell>
        </row>
        <row r="126">
          <cell r="G126" t="str">
            <v>X085A795 GROSS</v>
          </cell>
          <cell r="H126">
            <v>2960</v>
          </cell>
          <cell r="I126">
            <v>2772</v>
          </cell>
        </row>
        <row r="127">
          <cell r="G127" t="str">
            <v>X085A795 INCOME</v>
          </cell>
          <cell r="H127"/>
          <cell r="I127">
            <v>-2904</v>
          </cell>
        </row>
        <row r="128">
          <cell r="G128" t="str">
            <v>X085A796 GROSS</v>
          </cell>
          <cell r="H128">
            <v>600</v>
          </cell>
          <cell r="I128">
            <v>600</v>
          </cell>
        </row>
        <row r="129">
          <cell r="G129" t="str">
            <v xml:space="preserve"> </v>
          </cell>
          <cell r="H129">
            <v>13613</v>
          </cell>
          <cell r="I129">
            <v>-5088</v>
          </cell>
        </row>
        <row r="130">
          <cell r="G130" t="str">
            <v>X085A189 GROSS</v>
          </cell>
          <cell r="H130">
            <v>2060</v>
          </cell>
          <cell r="I130">
            <v>2062</v>
          </cell>
        </row>
        <row r="131">
          <cell r="G131" t="str">
            <v>X085A199 GROSS</v>
          </cell>
          <cell r="H131">
            <v>0</v>
          </cell>
          <cell r="I131">
            <v>4</v>
          </cell>
        </row>
        <row r="132">
          <cell r="G132" t="str">
            <v>X085A199 INCOME</v>
          </cell>
          <cell r="H132">
            <v>0</v>
          </cell>
          <cell r="I132">
            <v>-18</v>
          </cell>
        </row>
        <row r="133">
          <cell r="G133" t="str">
            <v>X085A487 GROSS</v>
          </cell>
          <cell r="H133"/>
          <cell r="I133">
            <v>-4</v>
          </cell>
        </row>
        <row r="134">
          <cell r="G134" t="str">
            <v xml:space="preserve"> </v>
          </cell>
          <cell r="H134">
            <v>2060</v>
          </cell>
          <cell r="I134">
            <v>2044</v>
          </cell>
        </row>
        <row r="135">
          <cell r="G135" t="str">
            <v>X085A460 GROSS</v>
          </cell>
          <cell r="H135">
            <v>250</v>
          </cell>
          <cell r="I135">
            <v>250</v>
          </cell>
        </row>
        <row r="136">
          <cell r="G136" t="str">
            <v>X085A565 GROSS</v>
          </cell>
          <cell r="H136">
            <v>304</v>
          </cell>
          <cell r="I136">
            <v>304</v>
          </cell>
        </row>
        <row r="137">
          <cell r="G137" t="str">
            <v>X085A465 GROSS</v>
          </cell>
          <cell r="H137">
            <v>3500</v>
          </cell>
          <cell r="I137">
            <v>8638</v>
          </cell>
        </row>
        <row r="138">
          <cell r="G138" t="str">
            <v>X085A376 GROSS</v>
          </cell>
          <cell r="H138">
            <v>150</v>
          </cell>
          <cell r="I138">
            <v>147</v>
          </cell>
        </row>
        <row r="139">
          <cell r="G139" t="str">
            <v>X085A376 INCOME</v>
          </cell>
          <cell r="H139">
            <v>0</v>
          </cell>
          <cell r="I139">
            <v>-4</v>
          </cell>
        </row>
        <row r="140">
          <cell r="G140" t="str">
            <v>X085A671 GROSS</v>
          </cell>
          <cell r="H140">
            <v>3460</v>
          </cell>
          <cell r="I140">
            <v>3460</v>
          </cell>
        </row>
        <row r="141">
          <cell r="G141" t="str">
            <v>X085A671 INCOME</v>
          </cell>
          <cell r="H141"/>
          <cell r="I141">
            <v>-8</v>
          </cell>
        </row>
        <row r="142">
          <cell r="G142" t="str">
            <v>X085A672 GROSS</v>
          </cell>
          <cell r="H142">
            <v>4200</v>
          </cell>
          <cell r="I142">
            <v>4200</v>
          </cell>
        </row>
        <row r="143">
          <cell r="G143" t="str">
            <v>X085A794 GROSS</v>
          </cell>
          <cell r="H143"/>
          <cell r="I143">
            <v>1000</v>
          </cell>
        </row>
        <row r="144">
          <cell r="G144" t="str">
            <v xml:space="preserve"> </v>
          </cell>
          <cell r="H144">
            <v>11864</v>
          </cell>
          <cell r="I144">
            <v>17987</v>
          </cell>
        </row>
        <row r="145">
          <cell r="G145" t="str">
            <v>X085A763 GROSS</v>
          </cell>
          <cell r="H145">
            <v>269</v>
          </cell>
          <cell r="I145">
            <v>335</v>
          </cell>
        </row>
        <row r="146">
          <cell r="G146" t="str">
            <v>X085A553 GROSS</v>
          </cell>
          <cell r="H146">
            <v>10170</v>
          </cell>
          <cell r="I146">
            <v>10080</v>
          </cell>
        </row>
        <row r="147">
          <cell r="G147" t="str">
            <v>X085A670 GROSS</v>
          </cell>
          <cell r="H147">
            <v>0</v>
          </cell>
          <cell r="I147">
            <v>0</v>
          </cell>
        </row>
        <row r="148">
          <cell r="G148" t="str">
            <v>X085A283 GROSS</v>
          </cell>
          <cell r="H148">
            <v>947500</v>
          </cell>
          <cell r="I148">
            <v>947498.50600000005</v>
          </cell>
        </row>
        <row r="149">
          <cell r="G149" t="str">
            <v>X085A712 GROSS</v>
          </cell>
          <cell r="H149">
            <v>45000</v>
          </cell>
          <cell r="I149">
            <v>38000</v>
          </cell>
        </row>
        <row r="150">
          <cell r="G150" t="str">
            <v xml:space="preserve"> </v>
          </cell>
          <cell r="H150">
            <v>1002939</v>
          </cell>
          <cell r="I150">
            <v>995913.50600000005</v>
          </cell>
        </row>
        <row r="151">
          <cell r="G151" t="str">
            <v>X085A600 INCOME</v>
          </cell>
          <cell r="H151">
            <v>-642</v>
          </cell>
          <cell r="I151">
            <v>-1096.57</v>
          </cell>
        </row>
        <row r="152">
          <cell r="G152" t="str">
            <v>X085A665 GROSS</v>
          </cell>
          <cell r="H152">
            <v>2250</v>
          </cell>
          <cell r="I152">
            <v>1500</v>
          </cell>
        </row>
        <row r="153">
          <cell r="G153" t="str">
            <v>X085A584 GROSS</v>
          </cell>
          <cell r="H153"/>
          <cell r="I153">
            <v>16036</v>
          </cell>
        </row>
        <row r="154">
          <cell r="G154" t="str">
            <v>X085A669 GROSS</v>
          </cell>
          <cell r="H154">
            <v>0</v>
          </cell>
          <cell r="I154">
            <v>0</v>
          </cell>
        </row>
        <row r="155">
          <cell r="G155" t="str">
            <v>X085A743 GROSS</v>
          </cell>
          <cell r="H155">
            <v>0</v>
          </cell>
          <cell r="I155">
            <v>0</v>
          </cell>
        </row>
        <row r="156">
          <cell r="G156" t="str">
            <v>X085A703 GROSS</v>
          </cell>
          <cell r="H156">
            <v>16800</v>
          </cell>
          <cell r="I156">
            <v>16800</v>
          </cell>
        </row>
        <row r="157">
          <cell r="G157" t="str">
            <v>X085A780 GROSS</v>
          </cell>
          <cell r="H157">
            <v>600</v>
          </cell>
          <cell r="I157">
            <v>600</v>
          </cell>
        </row>
        <row r="158">
          <cell r="G158" t="str">
            <v>X085A779 GROSS</v>
          </cell>
          <cell r="H158"/>
          <cell r="I158">
            <v>0</v>
          </cell>
        </row>
        <row r="159">
          <cell r="G159" t="str">
            <v>X085A787 GROSS</v>
          </cell>
          <cell r="H159">
            <v>4000</v>
          </cell>
          <cell r="I159">
            <v>4000</v>
          </cell>
        </row>
        <row r="160">
          <cell r="G160" t="str">
            <v>X085A797 GROSS</v>
          </cell>
          <cell r="H160">
            <v>11000</v>
          </cell>
          <cell r="I160">
            <v>13500</v>
          </cell>
        </row>
        <row r="161">
          <cell r="G161" t="str">
            <v xml:space="preserve"> </v>
          </cell>
          <cell r="H161">
            <v>34008</v>
          </cell>
          <cell r="I161">
            <v>51339.43</v>
          </cell>
        </row>
        <row r="162">
          <cell r="G162" t="str">
            <v>X085A234 GROSS</v>
          </cell>
          <cell r="H162"/>
          <cell r="I162">
            <v>2.8463099999999999</v>
          </cell>
        </row>
        <row r="163">
          <cell r="G163" t="str">
            <v>X085A666 GROSS</v>
          </cell>
          <cell r="H163">
            <v>10000</v>
          </cell>
          <cell r="I163">
            <v>6631.6720000000005</v>
          </cell>
        </row>
        <row r="164">
          <cell r="G164" t="str">
            <v>X085A637 GROSS</v>
          </cell>
          <cell r="H164">
            <v>100</v>
          </cell>
          <cell r="I164">
            <v>0</v>
          </cell>
        </row>
        <row r="165">
          <cell r="G165" t="str">
            <v>X085A637 INCOME</v>
          </cell>
          <cell r="H165">
            <v>0</v>
          </cell>
          <cell r="I165">
            <v>0</v>
          </cell>
        </row>
        <row r="166">
          <cell r="G166" t="str">
            <v>X085A168 INCOME</v>
          </cell>
          <cell r="H166"/>
          <cell r="I166">
            <v>3.631999999998925E-2</v>
          </cell>
        </row>
        <row r="167">
          <cell r="G167" t="str">
            <v>X085A392 GROSS</v>
          </cell>
          <cell r="H167">
            <v>440</v>
          </cell>
          <cell r="I167">
            <v>660.12</v>
          </cell>
        </row>
        <row r="168">
          <cell r="G168" t="str">
            <v>X085A392 INCOME</v>
          </cell>
          <cell r="H168">
            <v>-673</v>
          </cell>
          <cell r="I168">
            <v>-1241.5893100000001</v>
          </cell>
        </row>
        <row r="169">
          <cell r="G169" t="str">
            <v>X085A293 GROSS</v>
          </cell>
          <cell r="H169">
            <v>192100</v>
          </cell>
          <cell r="I169">
            <v>192133.58100000001</v>
          </cell>
        </row>
        <row r="170">
          <cell r="G170" t="str">
            <v>X085A293 INCOME</v>
          </cell>
          <cell r="H170"/>
          <cell r="I170">
            <v>-46.026800000000001</v>
          </cell>
        </row>
        <row r="171">
          <cell r="G171" t="str">
            <v>X085A308 GROSS</v>
          </cell>
          <cell r="H171">
            <v>2000</v>
          </cell>
          <cell r="I171">
            <v>1551.2187099999999</v>
          </cell>
        </row>
        <row r="172">
          <cell r="G172" t="str">
            <v>X085A531 GROSS</v>
          </cell>
          <cell r="H172">
            <v>600</v>
          </cell>
          <cell r="I172">
            <v>597.70312999999999</v>
          </cell>
        </row>
        <row r="173">
          <cell r="G173" t="str">
            <v>X085A681 GROSS</v>
          </cell>
          <cell r="H173">
            <v>138890</v>
          </cell>
          <cell r="I173">
            <v>49960</v>
          </cell>
        </row>
        <row r="174">
          <cell r="G174" t="str">
            <v>X085A306 GROSS</v>
          </cell>
          <cell r="H174"/>
          <cell r="I174">
            <v>-5.1320000000000005E-2</v>
          </cell>
        </row>
        <row r="175">
          <cell r="G175" t="str">
            <v>X085A186 GROSS</v>
          </cell>
          <cell r="H175">
            <v>1080</v>
          </cell>
          <cell r="I175">
            <v>933.57640000000004</v>
          </cell>
        </row>
      </sheetData>
      <sheetData sheetId="5">
        <row r="9">
          <cell r="H9"/>
          <cell r="I9" t="str">
            <v xml:space="preserve"> MHCLG Total</v>
          </cell>
        </row>
        <row r="10">
          <cell r="H10" t="str">
            <v>X085A556 GROSS</v>
          </cell>
          <cell r="I10">
            <v>2000</v>
          </cell>
        </row>
        <row r="11">
          <cell r="H11" t="str">
            <v xml:space="preserve"> </v>
          </cell>
          <cell r="I11">
            <v>2000</v>
          </cell>
        </row>
        <row r="12">
          <cell r="H12" t="str">
            <v xml:space="preserve"> </v>
          </cell>
          <cell r="I12">
            <v>2000</v>
          </cell>
        </row>
        <row r="13">
          <cell r="H13" t="str">
            <v>X085A359 GROSS</v>
          </cell>
          <cell r="I13">
            <v>1665.98332</v>
          </cell>
        </row>
        <row r="14">
          <cell r="H14" t="str">
            <v>X085A359 INCOME</v>
          </cell>
          <cell r="I14">
            <v>-2.0702699999999998</v>
          </cell>
        </row>
        <row r="15">
          <cell r="H15" t="str">
            <v>X085A786 GROSS</v>
          </cell>
          <cell r="I15">
            <v>5035.6919899999994</v>
          </cell>
        </row>
        <row r="16">
          <cell r="H16" t="str">
            <v xml:space="preserve"> </v>
          </cell>
          <cell r="I16">
            <v>6699.6050399999995</v>
          </cell>
        </row>
        <row r="17">
          <cell r="H17" t="str">
            <v>X085A049 GROSS</v>
          </cell>
          <cell r="I17">
            <v>2975.6558100000002</v>
          </cell>
        </row>
        <row r="18">
          <cell r="H18" t="str">
            <v>X085A049 INCOME</v>
          </cell>
          <cell r="I18">
            <v>-147.56114000000002</v>
          </cell>
        </row>
        <row r="19">
          <cell r="H19" t="str">
            <v>X085A062 GROSS</v>
          </cell>
          <cell r="I19">
            <v>-116.75392000000011</v>
          </cell>
        </row>
        <row r="20">
          <cell r="H20" t="str">
            <v>X085A062 INCOME</v>
          </cell>
          <cell r="I20">
            <v>-5526.5683099999997</v>
          </cell>
        </row>
        <row r="21">
          <cell r="H21" t="str">
            <v xml:space="preserve"> </v>
          </cell>
          <cell r="I21">
            <v>-2815.2275599999994</v>
          </cell>
        </row>
        <row r="22">
          <cell r="H22" t="str">
            <v>X085A696 GROSS</v>
          </cell>
          <cell r="I22">
            <v>131549.81357</v>
          </cell>
        </row>
        <row r="23">
          <cell r="H23" t="str">
            <v>X085A696 INCOME</v>
          </cell>
          <cell r="I23">
            <v>-131549.81357</v>
          </cell>
        </row>
        <row r="24">
          <cell r="H24" t="str">
            <v xml:space="preserve"> </v>
          </cell>
          <cell r="I24">
            <v>0</v>
          </cell>
        </row>
        <row r="25">
          <cell r="H25" t="str">
            <v xml:space="preserve"> </v>
          </cell>
          <cell r="I25">
            <v>3884.3774799999956</v>
          </cell>
        </row>
        <row r="26">
          <cell r="H26" t="str">
            <v>X085A390 GROSS</v>
          </cell>
          <cell r="I26">
            <v>4949.1136900000001</v>
          </cell>
        </row>
        <row r="27">
          <cell r="H27" t="str">
            <v xml:space="preserve"> </v>
          </cell>
          <cell r="I27">
            <v>4949.1136900000001</v>
          </cell>
        </row>
        <row r="28">
          <cell r="H28" t="str">
            <v>X085A395 GROSS</v>
          </cell>
          <cell r="I28">
            <v>121931</v>
          </cell>
        </row>
        <row r="29">
          <cell r="H29" t="str">
            <v xml:space="preserve"> </v>
          </cell>
          <cell r="I29">
            <v>121931</v>
          </cell>
        </row>
        <row r="30">
          <cell r="H30" t="str">
            <v>X085A377 GROSS</v>
          </cell>
          <cell r="I30">
            <v>26448.6194</v>
          </cell>
        </row>
        <row r="31">
          <cell r="H31" t="str">
            <v xml:space="preserve"> </v>
          </cell>
          <cell r="I31">
            <v>26448.6194</v>
          </cell>
        </row>
        <row r="32">
          <cell r="H32" t="str">
            <v>X085A729 GROSS</v>
          </cell>
          <cell r="I32">
            <v>58.333330000000004</v>
          </cell>
        </row>
        <row r="33">
          <cell r="H33" t="str">
            <v>X085A729 INCOME</v>
          </cell>
          <cell r="I33">
            <v>-1700</v>
          </cell>
        </row>
        <row r="34">
          <cell r="H34" t="str">
            <v xml:space="preserve"> </v>
          </cell>
          <cell r="I34">
            <v>-1641.6666700000001</v>
          </cell>
        </row>
        <row r="35">
          <cell r="H35" t="str">
            <v>X085A704 GROSS</v>
          </cell>
          <cell r="I35">
            <v>2000</v>
          </cell>
        </row>
        <row r="36">
          <cell r="H36" t="str">
            <v>X085A413 GROSS</v>
          </cell>
          <cell r="I36">
            <v>160.50200000000001</v>
          </cell>
        </row>
        <row r="37">
          <cell r="H37" t="str">
            <v xml:space="preserve"> </v>
          </cell>
          <cell r="I37">
            <v>2160.502</v>
          </cell>
        </row>
        <row r="38">
          <cell r="H38" t="str">
            <v>X085A774 GROSS</v>
          </cell>
          <cell r="I38">
            <v>500</v>
          </cell>
        </row>
        <row r="39">
          <cell r="H39" t="str">
            <v xml:space="preserve"> </v>
          </cell>
          <cell r="I39">
            <v>500</v>
          </cell>
        </row>
        <row r="40">
          <cell r="H40" t="str">
            <v>X085A773 GROSS</v>
          </cell>
          <cell r="I40">
            <v>300</v>
          </cell>
        </row>
        <row r="41">
          <cell r="H41" t="str">
            <v>X085A746 GROSS</v>
          </cell>
          <cell r="I41">
            <v>2037.5</v>
          </cell>
        </row>
        <row r="42">
          <cell r="H42" t="str">
            <v xml:space="preserve"> </v>
          </cell>
          <cell r="I42">
            <v>2337.5</v>
          </cell>
        </row>
        <row r="43">
          <cell r="H43" t="str">
            <v>X085A792 GROSS</v>
          </cell>
          <cell r="I43">
            <v>330</v>
          </cell>
        </row>
        <row r="44">
          <cell r="H44" t="str">
            <v xml:space="preserve"> </v>
          </cell>
          <cell r="I44">
            <v>330</v>
          </cell>
        </row>
        <row r="45">
          <cell r="H45" t="str">
            <v xml:space="preserve"> </v>
          </cell>
          <cell r="I45">
            <v>157015.06842</v>
          </cell>
        </row>
        <row r="46">
          <cell r="H46" t="str">
            <v>X085A011 GROSS</v>
          </cell>
          <cell r="I46">
            <v>121.81554000000001</v>
          </cell>
        </row>
        <row r="47">
          <cell r="H47" t="str">
            <v xml:space="preserve"> </v>
          </cell>
          <cell r="I47">
            <v>121.81554000000001</v>
          </cell>
        </row>
        <row r="48">
          <cell r="H48" t="str">
            <v xml:space="preserve"> </v>
          </cell>
          <cell r="I48">
            <v>121.81554000000001</v>
          </cell>
        </row>
        <row r="49">
          <cell r="H49" t="str">
            <v>X085A599 GROSS</v>
          </cell>
          <cell r="I49">
            <v>366.20800000000003</v>
          </cell>
        </row>
        <row r="50">
          <cell r="H50" t="str">
            <v xml:space="preserve"> </v>
          </cell>
          <cell r="I50">
            <v>366.20800000000003</v>
          </cell>
        </row>
        <row r="51">
          <cell r="H51" t="str">
            <v>X085A316 GROSS</v>
          </cell>
          <cell r="I51">
            <v>1235.9664</v>
          </cell>
        </row>
        <row r="52">
          <cell r="H52" t="str">
            <v>X085A769 GROSS</v>
          </cell>
          <cell r="I52">
            <v>0.15399999999999636</v>
          </cell>
        </row>
        <row r="53">
          <cell r="H53" t="str">
            <v>X085A662 GROSS</v>
          </cell>
          <cell r="I53">
            <v>331.54528999999997</v>
          </cell>
        </row>
        <row r="54">
          <cell r="H54" t="str">
            <v>X085A730 GROSS</v>
          </cell>
          <cell r="I54">
            <v>16748.1211</v>
          </cell>
        </row>
        <row r="55">
          <cell r="H55" t="str">
            <v>X085A730 INCOME</v>
          </cell>
          <cell r="I55">
            <v>-66.900000000000006</v>
          </cell>
        </row>
        <row r="56">
          <cell r="H56" t="str">
            <v xml:space="preserve"> </v>
          </cell>
          <cell r="I56">
            <v>18248.88679</v>
          </cell>
        </row>
        <row r="57">
          <cell r="H57" t="str">
            <v>X085A575 GROSS</v>
          </cell>
          <cell r="I57">
            <v>7549.5891000000001</v>
          </cell>
        </row>
        <row r="58">
          <cell r="H58" t="str">
            <v>X085A574 GROSS</v>
          </cell>
          <cell r="I58">
            <v>7985</v>
          </cell>
        </row>
        <row r="59">
          <cell r="H59" t="str">
            <v xml:space="preserve"> </v>
          </cell>
          <cell r="I59">
            <v>15534.589100000001</v>
          </cell>
        </row>
        <row r="60">
          <cell r="H60" t="str">
            <v>X085A583 GROSS</v>
          </cell>
          <cell r="I60">
            <v>1138</v>
          </cell>
        </row>
        <row r="61">
          <cell r="H61" t="str">
            <v xml:space="preserve"> </v>
          </cell>
          <cell r="I61">
            <v>1138</v>
          </cell>
        </row>
        <row r="62">
          <cell r="H62" t="str">
            <v xml:space="preserve"> </v>
          </cell>
          <cell r="I62">
            <v>35287.68389</v>
          </cell>
        </row>
        <row r="63">
          <cell r="H63" t="str">
            <v>X085A356 GROSS</v>
          </cell>
          <cell r="I63">
            <v>840.96717000000012</v>
          </cell>
        </row>
        <row r="64">
          <cell r="H64" t="str">
            <v xml:space="preserve"> </v>
          </cell>
          <cell r="I64">
            <v>840.96717000000012</v>
          </cell>
        </row>
        <row r="65">
          <cell r="H65" t="str">
            <v xml:space="preserve"> </v>
          </cell>
          <cell r="I65">
            <v>840.96717000000012</v>
          </cell>
        </row>
        <row r="66">
          <cell r="H66" t="str">
            <v>X085A600 INCOME</v>
          </cell>
          <cell r="I66">
            <v>-1096.57</v>
          </cell>
        </row>
        <row r="67">
          <cell r="H67" t="str">
            <v xml:space="preserve"> </v>
          </cell>
          <cell r="I67">
            <v>-1096.57</v>
          </cell>
        </row>
        <row r="68">
          <cell r="H68" t="str">
            <v>X085A787 GROSS</v>
          </cell>
          <cell r="I68">
            <v>4000</v>
          </cell>
        </row>
        <row r="69">
          <cell r="H69" t="str">
            <v>X085A797 GROSS</v>
          </cell>
          <cell r="I69">
            <v>13500</v>
          </cell>
        </row>
        <row r="70">
          <cell r="H70" t="str">
            <v xml:space="preserve"> </v>
          </cell>
          <cell r="I70">
            <v>17500</v>
          </cell>
        </row>
        <row r="71">
          <cell r="H71" t="str">
            <v>X085A703 GROSS</v>
          </cell>
          <cell r="I71">
            <v>16800</v>
          </cell>
        </row>
        <row r="72">
          <cell r="H72" t="str">
            <v xml:space="preserve"> </v>
          </cell>
          <cell r="I72">
            <v>16800</v>
          </cell>
        </row>
        <row r="73">
          <cell r="H73" t="str">
            <v>X085A780 GROSS</v>
          </cell>
          <cell r="I73">
            <v>600</v>
          </cell>
        </row>
        <row r="74">
          <cell r="H74" t="str">
            <v xml:space="preserve"> </v>
          </cell>
          <cell r="I74">
            <v>600</v>
          </cell>
        </row>
        <row r="75">
          <cell r="H75" t="str">
            <v>X085A779 GROSS</v>
          </cell>
          <cell r="I75">
            <v>0</v>
          </cell>
        </row>
        <row r="76">
          <cell r="H76" t="str">
            <v xml:space="preserve"> </v>
          </cell>
          <cell r="I76">
            <v>0</v>
          </cell>
        </row>
        <row r="77">
          <cell r="H77" t="str">
            <v>X085A665 GROSS</v>
          </cell>
          <cell r="I77">
            <v>500</v>
          </cell>
        </row>
        <row r="78">
          <cell r="H78" t="str">
            <v>X085A584 GROSS</v>
          </cell>
          <cell r="I78">
            <v>16036</v>
          </cell>
        </row>
        <row r="79">
          <cell r="H79" t="str">
            <v xml:space="preserve"> </v>
          </cell>
          <cell r="I79">
            <v>16536</v>
          </cell>
        </row>
        <row r="80">
          <cell r="H80" t="str">
            <v xml:space="preserve"> </v>
          </cell>
          <cell r="I80">
            <v>50339.43</v>
          </cell>
        </row>
        <row r="81">
          <cell r="H81" t="str">
            <v>X085A762 GROSS</v>
          </cell>
          <cell r="I81">
            <v>15000</v>
          </cell>
        </row>
        <row r="82">
          <cell r="H82" t="str">
            <v xml:space="preserve"> </v>
          </cell>
          <cell r="I82">
            <v>15000</v>
          </cell>
        </row>
        <row r="83">
          <cell r="H83" t="str">
            <v>X085A710 GROSS</v>
          </cell>
          <cell r="I83">
            <v>370</v>
          </cell>
        </row>
        <row r="84">
          <cell r="H84" t="str">
            <v xml:space="preserve"> </v>
          </cell>
          <cell r="I84">
            <v>370</v>
          </cell>
        </row>
        <row r="85">
          <cell r="H85" t="str">
            <v>X085A535 GROSS</v>
          </cell>
          <cell r="I85">
            <v>-1240</v>
          </cell>
        </row>
        <row r="86">
          <cell r="H86" t="str">
            <v>X085A535 INCOME</v>
          </cell>
          <cell r="I86">
            <v>-29</v>
          </cell>
        </row>
        <row r="87">
          <cell r="H87" t="str">
            <v>X085A536 GROSS</v>
          </cell>
          <cell r="I87">
            <v>-945</v>
          </cell>
        </row>
        <row r="88">
          <cell r="H88" t="str">
            <v>X085A537 GROSS</v>
          </cell>
          <cell r="I88">
            <v>-255</v>
          </cell>
        </row>
        <row r="89">
          <cell r="H89" t="str">
            <v xml:space="preserve"> </v>
          </cell>
          <cell r="I89">
            <v>-2469</v>
          </cell>
        </row>
        <row r="90">
          <cell r="H90" t="str">
            <v>X085A641 GROSS</v>
          </cell>
          <cell r="I90">
            <v>0</v>
          </cell>
        </row>
        <row r="91">
          <cell r="H91" t="str">
            <v>X085A641 INCOME</v>
          </cell>
          <cell r="I91">
            <v>0</v>
          </cell>
        </row>
        <row r="92">
          <cell r="H92" t="str">
            <v xml:space="preserve"> </v>
          </cell>
          <cell r="I92">
            <v>0</v>
          </cell>
        </row>
        <row r="93">
          <cell r="H93" t="str">
            <v>X085A757 GROSS</v>
          </cell>
          <cell r="I93">
            <v>2350</v>
          </cell>
        </row>
        <row r="94">
          <cell r="H94" t="str">
            <v xml:space="preserve"> </v>
          </cell>
          <cell r="I94">
            <v>2350</v>
          </cell>
        </row>
        <row r="95">
          <cell r="H95" t="str">
            <v>X085A795 GROSS</v>
          </cell>
          <cell r="I95">
            <v>1966</v>
          </cell>
        </row>
        <row r="96">
          <cell r="H96" t="str">
            <v>X085A795 INCOME</v>
          </cell>
          <cell r="I96">
            <v>-2593</v>
          </cell>
        </row>
        <row r="97">
          <cell r="H97" t="str">
            <v xml:space="preserve"> </v>
          </cell>
          <cell r="I97">
            <v>-627</v>
          </cell>
        </row>
        <row r="98">
          <cell r="H98" t="str">
            <v>X085A534 GROSS</v>
          </cell>
          <cell r="I98">
            <v>-38448</v>
          </cell>
        </row>
        <row r="99">
          <cell r="H99" t="str">
            <v>X085A534 INCOME</v>
          </cell>
          <cell r="I99">
            <v>-12231</v>
          </cell>
        </row>
        <row r="100">
          <cell r="H100" t="str">
            <v xml:space="preserve"> </v>
          </cell>
          <cell r="I100">
            <v>-50679</v>
          </cell>
        </row>
        <row r="101">
          <cell r="H101" t="str">
            <v xml:space="preserve"> </v>
          </cell>
          <cell r="I101">
            <v>-36055</v>
          </cell>
        </row>
        <row r="102">
          <cell r="H102" t="str">
            <v xml:space="preserve"> </v>
          </cell>
          <cell r="I102">
            <v>213434.34250000003</v>
          </cell>
        </row>
        <row r="103">
          <cell r="H103" t="str">
            <v>X085A514 GROSS</v>
          </cell>
          <cell r="I103">
            <v>0</v>
          </cell>
        </row>
        <row r="104">
          <cell r="H104" t="str">
            <v xml:space="preserve"> </v>
          </cell>
          <cell r="I104">
            <v>0</v>
          </cell>
        </row>
        <row r="105">
          <cell r="H105" t="str">
            <v xml:space="preserve"> </v>
          </cell>
          <cell r="I105">
            <v>0</v>
          </cell>
        </row>
        <row r="106">
          <cell r="H106" t="str">
            <v>X085A764 GROSS</v>
          </cell>
          <cell r="I106">
            <v>10267.981309999999</v>
          </cell>
        </row>
        <row r="107">
          <cell r="H107" t="str">
            <v>X085A768 GROSS</v>
          </cell>
          <cell r="I107">
            <v>9001.1367900000005</v>
          </cell>
        </row>
        <row r="108">
          <cell r="H108" t="str">
            <v>X085A765 GROSS</v>
          </cell>
          <cell r="I108">
            <v>75</v>
          </cell>
        </row>
        <row r="109">
          <cell r="H109" t="str">
            <v>X085A770 GROSS</v>
          </cell>
          <cell r="I109">
            <v>571.77557999999988</v>
          </cell>
        </row>
        <row r="110">
          <cell r="H110" t="str">
            <v>X085A812 GROSS</v>
          </cell>
          <cell r="I110">
            <v>4123.0140000000001</v>
          </cell>
        </row>
        <row r="111">
          <cell r="H111" t="str">
            <v xml:space="preserve"> </v>
          </cell>
          <cell r="I111">
            <v>24038.90768</v>
          </cell>
        </row>
        <row r="112">
          <cell r="H112" t="str">
            <v xml:space="preserve"> </v>
          </cell>
          <cell r="I112">
            <v>24038.90768</v>
          </cell>
        </row>
        <row r="113">
          <cell r="H113" t="str">
            <v>X085A108 GROSS</v>
          </cell>
          <cell r="I113">
            <v>0</v>
          </cell>
        </row>
        <row r="114">
          <cell r="H114" t="str">
            <v>X085A117 GROSS</v>
          </cell>
          <cell r="I114">
            <v>17.739319999999999</v>
          </cell>
        </row>
        <row r="115">
          <cell r="H115" t="str">
            <v>X085A404 GROSS</v>
          </cell>
          <cell r="I115">
            <v>2.16</v>
          </cell>
        </row>
        <row r="116">
          <cell r="H116" t="str">
            <v>X085A698 GROSS</v>
          </cell>
          <cell r="I116">
            <v>42171.470999999998</v>
          </cell>
        </row>
        <row r="117">
          <cell r="H117" t="str">
            <v>X085A793 GROSS</v>
          </cell>
          <cell r="I117">
            <v>500</v>
          </cell>
        </row>
        <row r="118">
          <cell r="H118" t="str">
            <v>X085A120 GROSS</v>
          </cell>
          <cell r="I118">
            <v>24075.308290000001</v>
          </cell>
        </row>
        <row r="119">
          <cell r="H119" t="str">
            <v>X085A120 INCOME</v>
          </cell>
          <cell r="I119">
            <v>-224.79482999999999</v>
          </cell>
        </row>
        <row r="120">
          <cell r="H120" t="str">
            <v>X085A713 GROSS</v>
          </cell>
          <cell r="I120">
            <v>5219.4645</v>
          </cell>
        </row>
        <row r="121">
          <cell r="H121" t="str">
            <v xml:space="preserve"> </v>
          </cell>
          <cell r="I121">
            <v>71761.348280000006</v>
          </cell>
        </row>
        <row r="122">
          <cell r="H122" t="str">
            <v>X085A612 GROSS</v>
          </cell>
          <cell r="I122">
            <v>3795.0251700000008</v>
          </cell>
        </row>
        <row r="123">
          <cell r="H123" t="str">
            <v xml:space="preserve"> </v>
          </cell>
          <cell r="I123">
            <v>3795.0251700000008</v>
          </cell>
        </row>
        <row r="124">
          <cell r="H124" t="str">
            <v xml:space="preserve"> </v>
          </cell>
          <cell r="I124">
            <v>75556.373450000014</v>
          </cell>
        </row>
        <row r="125">
          <cell r="H125" t="str">
            <v>X085A547 GROSS</v>
          </cell>
          <cell r="I125">
            <v>4050.1759999999999</v>
          </cell>
        </row>
        <row r="126">
          <cell r="H126" t="str">
            <v>X085A549 GROSS</v>
          </cell>
          <cell r="I126">
            <v>4164.2629999999999</v>
          </cell>
        </row>
        <row r="127">
          <cell r="H127" t="str">
            <v>X085A613 GROSS</v>
          </cell>
          <cell r="I127">
            <v>1250</v>
          </cell>
        </row>
        <row r="128">
          <cell r="H128" t="str">
            <v>X085A161 GROSS</v>
          </cell>
          <cell r="I128">
            <v>2200</v>
          </cell>
        </row>
        <row r="129">
          <cell r="H129" t="str">
            <v>X085A736 GROSS</v>
          </cell>
          <cell r="I129">
            <v>1950</v>
          </cell>
        </row>
        <row r="130">
          <cell r="H130" t="str">
            <v xml:space="preserve"> </v>
          </cell>
          <cell r="I130">
            <v>13614.439</v>
          </cell>
        </row>
        <row r="131">
          <cell r="H131" t="str">
            <v>X085A541 GROSS</v>
          </cell>
          <cell r="I131">
            <v>0</v>
          </cell>
        </row>
        <row r="132">
          <cell r="H132" t="str">
            <v xml:space="preserve"> </v>
          </cell>
          <cell r="I132">
            <v>0</v>
          </cell>
        </row>
        <row r="133">
          <cell r="H133" t="str">
            <v xml:space="preserve"> </v>
          </cell>
          <cell r="I133">
            <v>13614.439</v>
          </cell>
        </row>
        <row r="134">
          <cell r="H134" t="str">
            <v>X085A489 GROSS</v>
          </cell>
          <cell r="I134">
            <v>3831.92</v>
          </cell>
        </row>
        <row r="135">
          <cell r="H135" t="str">
            <v xml:space="preserve"> </v>
          </cell>
          <cell r="I135">
            <v>3831.92</v>
          </cell>
        </row>
        <row r="136">
          <cell r="H136" t="str">
            <v>X085A403 GROSS</v>
          </cell>
          <cell r="I136">
            <v>0</v>
          </cell>
        </row>
        <row r="137">
          <cell r="H137" t="str">
            <v xml:space="preserve"> </v>
          </cell>
          <cell r="I137">
            <v>0</v>
          </cell>
        </row>
        <row r="138">
          <cell r="H138" t="str">
            <v>X085A464 GROSS</v>
          </cell>
          <cell r="I138">
            <v>498.73700000000002</v>
          </cell>
        </row>
        <row r="139">
          <cell r="H139" t="str">
            <v xml:space="preserve"> </v>
          </cell>
          <cell r="I139">
            <v>498.73700000000002</v>
          </cell>
        </row>
        <row r="140">
          <cell r="H140" t="str">
            <v>X085A543 GROSS</v>
          </cell>
          <cell r="I140">
            <v>162.023</v>
          </cell>
        </row>
        <row r="141">
          <cell r="H141" t="str">
            <v>X085A544 GROSS</v>
          </cell>
          <cell r="I141">
            <v>0</v>
          </cell>
        </row>
        <row r="142">
          <cell r="H142" t="str">
            <v>X085A546 GROSS</v>
          </cell>
          <cell r="I142">
            <v>49.051290000000002</v>
          </cell>
        </row>
        <row r="143">
          <cell r="H143" t="str">
            <v>X085A545 GROSS</v>
          </cell>
          <cell r="I143">
            <v>0</v>
          </cell>
        </row>
        <row r="144">
          <cell r="H144" t="str">
            <v xml:space="preserve"> </v>
          </cell>
          <cell r="I144">
            <v>211.07428999999999</v>
          </cell>
        </row>
        <row r="145">
          <cell r="H145" t="str">
            <v>X085A373 GROSS</v>
          </cell>
          <cell r="I145">
            <v>169646.46913000001</v>
          </cell>
        </row>
        <row r="146">
          <cell r="H146" t="str">
            <v xml:space="preserve"> </v>
          </cell>
          <cell r="I146">
            <v>169646.46913000001</v>
          </cell>
        </row>
        <row r="147">
          <cell r="H147" t="str">
            <v>X085A777 GROSS</v>
          </cell>
          <cell r="I147">
            <v>6000</v>
          </cell>
        </row>
        <row r="148">
          <cell r="H148" t="str">
            <v xml:space="preserve"> </v>
          </cell>
          <cell r="I148">
            <v>6000</v>
          </cell>
        </row>
        <row r="149">
          <cell r="H149" t="str">
            <v xml:space="preserve"> </v>
          </cell>
          <cell r="I149">
            <v>180188.20042000001</v>
          </cell>
        </row>
        <row r="150">
          <cell r="H150" t="str">
            <v>X085A687 GROSS</v>
          </cell>
          <cell r="I150">
            <v>0</v>
          </cell>
        </row>
        <row r="151">
          <cell r="H151" t="str">
            <v>X085A813 GROSS</v>
          </cell>
          <cell r="I151">
            <v>4223.9533499999998</v>
          </cell>
        </row>
        <row r="152">
          <cell r="H152" t="str">
            <v xml:space="preserve"> </v>
          </cell>
          <cell r="I152">
            <v>4223.9533499999998</v>
          </cell>
        </row>
        <row r="153">
          <cell r="H153" t="str">
            <v xml:space="preserve"> </v>
          </cell>
          <cell r="I153">
            <v>4223.9533499999998</v>
          </cell>
        </row>
        <row r="154">
          <cell r="H154" t="str">
            <v xml:space="preserve"> </v>
          </cell>
          <cell r="I154">
            <v>297621.87390000006</v>
          </cell>
        </row>
        <row r="155">
          <cell r="H155" t="str">
            <v>X085A352 GROSS</v>
          </cell>
          <cell r="I155">
            <v>251.2</v>
          </cell>
        </row>
        <row r="156">
          <cell r="H156" t="str">
            <v>X085A352 INCOME</v>
          </cell>
          <cell r="I156">
            <v>-1050</v>
          </cell>
        </row>
        <row r="157">
          <cell r="H157" t="str">
            <v xml:space="preserve"> </v>
          </cell>
          <cell r="I157">
            <v>-798.8</v>
          </cell>
        </row>
        <row r="158">
          <cell r="H158" t="str">
            <v xml:space="preserve"> </v>
          </cell>
          <cell r="I158">
            <v>-798.8</v>
          </cell>
        </row>
        <row r="159">
          <cell r="H159" t="str">
            <v>X085A652 GROSS</v>
          </cell>
          <cell r="I159">
            <v>1499.5130300000001</v>
          </cell>
        </row>
        <row r="160">
          <cell r="H160" t="str">
            <v>X085A817 GROSS</v>
          </cell>
          <cell r="I160">
            <v>2160.4920000000002</v>
          </cell>
        </row>
        <row r="161">
          <cell r="H161" t="str">
            <v xml:space="preserve"> </v>
          </cell>
          <cell r="I161">
            <v>3660.0050300000003</v>
          </cell>
        </row>
        <row r="162">
          <cell r="H162" t="str">
            <v xml:space="preserve"> </v>
          </cell>
          <cell r="I162">
            <v>3660.0050300000003</v>
          </cell>
        </row>
        <row r="163">
          <cell r="H163" t="str">
            <v>X085A001 GROSS</v>
          </cell>
          <cell r="I163">
            <v>3562.6744500000004</v>
          </cell>
        </row>
        <row r="164">
          <cell r="H164" t="str">
            <v>X085A001 INCOME</v>
          </cell>
          <cell r="I164">
            <v>-363.49057000000005</v>
          </cell>
        </row>
        <row r="165">
          <cell r="H165" t="str">
            <v xml:space="preserve"> </v>
          </cell>
          <cell r="I165">
            <v>3199.1838800000005</v>
          </cell>
        </row>
        <row r="166">
          <cell r="H166" t="str">
            <v>X085A018 GROSS</v>
          </cell>
          <cell r="I166">
            <v>0</v>
          </cell>
        </row>
        <row r="167">
          <cell r="H167" t="str">
            <v xml:space="preserve"> </v>
          </cell>
          <cell r="I167">
            <v>0</v>
          </cell>
        </row>
        <row r="168">
          <cell r="H168" t="str">
            <v xml:space="preserve"> </v>
          </cell>
          <cell r="I168">
            <v>3199.1838800000005</v>
          </cell>
        </row>
        <row r="169">
          <cell r="H169" t="str">
            <v>X085A375 GROSS</v>
          </cell>
          <cell r="I169">
            <v>4279.6125499999998</v>
          </cell>
        </row>
        <row r="170">
          <cell r="H170" t="str">
            <v>X085A375 INCOME</v>
          </cell>
          <cell r="I170">
            <v>217.79115000000002</v>
          </cell>
        </row>
        <row r="171">
          <cell r="H171" t="str">
            <v xml:space="preserve"> </v>
          </cell>
          <cell r="I171">
            <v>4497.4036999999998</v>
          </cell>
        </row>
        <row r="172">
          <cell r="H172" t="str">
            <v xml:space="preserve"> </v>
          </cell>
          <cell r="I172">
            <v>4497.4036999999998</v>
          </cell>
        </row>
        <row r="173">
          <cell r="H173" t="str">
            <v xml:space="preserve"> </v>
          </cell>
          <cell r="I173">
            <v>10557.79261</v>
          </cell>
        </row>
        <row r="174">
          <cell r="H174" t="str">
            <v>X085A184 GROSS</v>
          </cell>
          <cell r="I174">
            <v>57323.846409999998</v>
          </cell>
        </row>
        <row r="175">
          <cell r="H175" t="str">
            <v>X085A184 INCOME</v>
          </cell>
          <cell r="I175">
            <v>-68</v>
          </cell>
        </row>
        <row r="176">
          <cell r="H176" t="str">
            <v>X085A667 GROSS</v>
          </cell>
          <cell r="I176">
            <v>215054.74600000001</v>
          </cell>
        </row>
        <row r="177">
          <cell r="H177" t="str">
            <v xml:space="preserve"> </v>
          </cell>
          <cell r="I177">
            <v>272310.59241000004</v>
          </cell>
        </row>
        <row r="178">
          <cell r="H178" t="str">
            <v>X085A538 GROSS</v>
          </cell>
          <cell r="I178">
            <v>988</v>
          </cell>
        </row>
        <row r="179">
          <cell r="H179" t="str">
            <v xml:space="preserve"> </v>
          </cell>
          <cell r="I179">
            <v>988</v>
          </cell>
        </row>
        <row r="180">
          <cell r="H180" t="str">
            <v>X085A716 GROSS</v>
          </cell>
          <cell r="I180">
            <v>852.55</v>
          </cell>
        </row>
        <row r="181">
          <cell r="H181" t="str">
            <v xml:space="preserve"> </v>
          </cell>
          <cell r="I181">
            <v>852.55</v>
          </cell>
        </row>
        <row r="182">
          <cell r="H182" t="str">
            <v>X085A295 GROSS</v>
          </cell>
          <cell r="I182">
            <v>2127.4312799999998</v>
          </cell>
        </row>
        <row r="183">
          <cell r="H183" t="str">
            <v>X085A635 GROSS</v>
          </cell>
          <cell r="I183">
            <v>0</v>
          </cell>
        </row>
        <row r="184">
          <cell r="H184" t="str">
            <v>X085A645 GROSS</v>
          </cell>
          <cell r="I184">
            <v>2353.4843999999998</v>
          </cell>
        </row>
        <row r="185">
          <cell r="H185" t="str">
            <v>X085A790 GROSS</v>
          </cell>
          <cell r="I185">
            <v>1771.77</v>
          </cell>
        </row>
        <row r="186">
          <cell r="H186" t="str">
            <v>X085A791 GROSS</v>
          </cell>
          <cell r="I186">
            <v>348.67149999999998</v>
          </cell>
        </row>
        <row r="187">
          <cell r="H187" t="str">
            <v xml:space="preserve"> </v>
          </cell>
          <cell r="I187">
            <v>6601.3571800000009</v>
          </cell>
        </row>
        <row r="188">
          <cell r="H188" t="str">
            <v>X085A783 GROSS</v>
          </cell>
          <cell r="I188">
            <v>36962.58857</v>
          </cell>
        </row>
        <row r="189">
          <cell r="H189" t="str">
            <v xml:space="preserve"> </v>
          </cell>
          <cell r="I189">
            <v>36962.58857</v>
          </cell>
        </row>
        <row r="190">
          <cell r="H190" t="str">
            <v xml:space="preserve"> </v>
          </cell>
          <cell r="I190">
            <v>317715.0881600001</v>
          </cell>
        </row>
        <row r="191">
          <cell r="H191" t="str">
            <v>X085A189 GROSS</v>
          </cell>
          <cell r="I191">
            <v>942</v>
          </cell>
        </row>
        <row r="192">
          <cell r="H192" t="str">
            <v>X085A199 GROSS</v>
          </cell>
          <cell r="I192">
            <v>162</v>
          </cell>
        </row>
        <row r="193">
          <cell r="H193" t="str">
            <v>X085A199 INCOME</v>
          </cell>
          <cell r="I193">
            <v>0</v>
          </cell>
        </row>
        <row r="194">
          <cell r="H194" t="str">
            <v>X085A487 GROSS</v>
          </cell>
          <cell r="I194">
            <v>66</v>
          </cell>
        </row>
        <row r="195">
          <cell r="H195" t="str">
            <v xml:space="preserve"> </v>
          </cell>
          <cell r="I195">
            <v>1170</v>
          </cell>
        </row>
        <row r="196">
          <cell r="H196" t="str">
            <v xml:space="preserve"> </v>
          </cell>
          <cell r="I196">
            <v>1170</v>
          </cell>
        </row>
        <row r="197">
          <cell r="H197" t="str">
            <v>X085A465 GROSS</v>
          </cell>
          <cell r="I197">
            <v>24298</v>
          </cell>
        </row>
        <row r="198">
          <cell r="H198" t="str">
            <v xml:space="preserve"> </v>
          </cell>
          <cell r="I198">
            <v>24298</v>
          </cell>
        </row>
        <row r="199">
          <cell r="H199" t="str">
            <v>X085A460 GROSS</v>
          </cell>
          <cell r="I199">
            <v>250</v>
          </cell>
        </row>
        <row r="200">
          <cell r="H200" t="str">
            <v xml:space="preserve"> </v>
          </cell>
          <cell r="I200">
            <v>250</v>
          </cell>
        </row>
        <row r="201">
          <cell r="H201" t="str">
            <v>X085A565 GROSS</v>
          </cell>
          <cell r="I201">
            <v>304</v>
          </cell>
        </row>
        <row r="202">
          <cell r="H202" t="str">
            <v xml:space="preserve"> </v>
          </cell>
          <cell r="I202">
            <v>304</v>
          </cell>
        </row>
        <row r="203">
          <cell r="H203" t="str">
            <v>X085A376 GROSS</v>
          </cell>
          <cell r="I203">
            <v>150</v>
          </cell>
        </row>
        <row r="204">
          <cell r="H204" t="str">
            <v>X085A376 INCOME</v>
          </cell>
          <cell r="I204">
            <v>-7</v>
          </cell>
        </row>
        <row r="205">
          <cell r="H205" t="str">
            <v>X085A671 GROSS</v>
          </cell>
          <cell r="I205">
            <v>3701</v>
          </cell>
        </row>
        <row r="206">
          <cell r="H206" t="str">
            <v>X085A671 INCOME</v>
          </cell>
          <cell r="I206">
            <v>-58</v>
          </cell>
        </row>
        <row r="207">
          <cell r="H207" t="str">
            <v>X085A672 GROSS</v>
          </cell>
          <cell r="I207">
            <v>2470</v>
          </cell>
        </row>
        <row r="208">
          <cell r="H208" t="str">
            <v xml:space="preserve"> </v>
          </cell>
          <cell r="I208">
            <v>6256</v>
          </cell>
        </row>
        <row r="209">
          <cell r="H209" t="str">
            <v>X085A794 GROSS</v>
          </cell>
          <cell r="I209">
            <v>1000</v>
          </cell>
        </row>
        <row r="210">
          <cell r="H210" t="str">
            <v xml:space="preserve"> </v>
          </cell>
          <cell r="I210">
            <v>1000</v>
          </cell>
        </row>
        <row r="211">
          <cell r="H211" t="str">
            <v xml:space="preserve"> </v>
          </cell>
          <cell r="I211">
            <v>32108</v>
          </cell>
        </row>
        <row r="212">
          <cell r="H212" t="str">
            <v>X085A283 GROSS</v>
          </cell>
          <cell r="I212">
            <v>947498.49100000004</v>
          </cell>
        </row>
        <row r="213">
          <cell r="H213" t="str">
            <v xml:space="preserve"> </v>
          </cell>
          <cell r="I213">
            <v>947498.49100000004</v>
          </cell>
        </row>
        <row r="214">
          <cell r="H214" t="str">
            <v>X085A553 GROSS</v>
          </cell>
          <cell r="I214">
            <v>10080.16</v>
          </cell>
        </row>
        <row r="215">
          <cell r="H215" t="str">
            <v xml:space="preserve"> </v>
          </cell>
          <cell r="I215">
            <v>10080.16</v>
          </cell>
        </row>
        <row r="216">
          <cell r="H216" t="str">
            <v>X085A712 GROSS</v>
          </cell>
          <cell r="I216">
            <v>6000</v>
          </cell>
        </row>
        <row r="217">
          <cell r="H217" t="str">
            <v xml:space="preserve"> </v>
          </cell>
          <cell r="I217">
            <v>6000</v>
          </cell>
        </row>
        <row r="218">
          <cell r="H218" t="str">
            <v>X085A763 GROSS</v>
          </cell>
          <cell r="I218">
            <v>670</v>
          </cell>
        </row>
        <row r="219">
          <cell r="H219" t="str">
            <v xml:space="preserve"> </v>
          </cell>
          <cell r="I219">
            <v>670</v>
          </cell>
        </row>
        <row r="220">
          <cell r="H220" t="str">
            <v xml:space="preserve"> </v>
          </cell>
          <cell r="I220">
            <v>964248.65100000007</v>
          </cell>
        </row>
        <row r="221">
          <cell r="H221" t="str">
            <v>X085A168 INCOME</v>
          </cell>
          <cell r="I221">
            <v>-9824.382770000002</v>
          </cell>
        </row>
        <row r="222">
          <cell r="H222" t="str">
            <v xml:space="preserve"> </v>
          </cell>
          <cell r="I222">
            <v>-9824.382770000002</v>
          </cell>
        </row>
        <row r="223">
          <cell r="H223" t="str">
            <v>X085A392 GROSS</v>
          </cell>
          <cell r="I223">
            <v>346.63299999999998</v>
          </cell>
        </row>
        <row r="224">
          <cell r="H224" t="str">
            <v>X085A392 INCOME</v>
          </cell>
          <cell r="I224">
            <v>-1999.19643</v>
          </cell>
        </row>
        <row r="225">
          <cell r="H225" t="str">
            <v xml:space="preserve"> </v>
          </cell>
          <cell r="I225">
            <v>-1652.5634299999999</v>
          </cell>
        </row>
        <row r="226">
          <cell r="H226" t="str">
            <v>X085A293 GROSS</v>
          </cell>
          <cell r="I226">
            <v>192133.58199999999</v>
          </cell>
        </row>
        <row r="227">
          <cell r="H227" t="str">
            <v>X085A293 INCOME</v>
          </cell>
          <cell r="I227">
            <v>-46.026800000000001</v>
          </cell>
        </row>
        <row r="228">
          <cell r="H228" t="str">
            <v xml:space="preserve"> </v>
          </cell>
          <cell r="I228">
            <v>192087.5552</v>
          </cell>
        </row>
        <row r="229">
          <cell r="H229" t="str">
            <v>X085A308 GROSS</v>
          </cell>
          <cell r="I229">
            <v>1388.0317399999999</v>
          </cell>
        </row>
        <row r="230">
          <cell r="H230" t="str">
            <v>X085A531 GROSS</v>
          </cell>
          <cell r="I230">
            <v>395.22133000000002</v>
          </cell>
        </row>
        <row r="231">
          <cell r="H231" t="str">
            <v xml:space="preserve"> </v>
          </cell>
          <cell r="I231">
            <v>1783.25307</v>
          </cell>
        </row>
        <row r="232">
          <cell r="H232" t="str">
            <v>X085A234 GROSS</v>
          </cell>
          <cell r="I232">
            <v>6.6413900000000003</v>
          </cell>
        </row>
        <row r="233">
          <cell r="H233" t="str">
            <v xml:space="preserve"> </v>
          </cell>
          <cell r="I233">
            <v>6.6413900000000003</v>
          </cell>
        </row>
        <row r="234">
          <cell r="H234" t="str">
            <v>X085A306 GROSS</v>
          </cell>
          <cell r="I234">
            <v>-5.1320000000000005E-2</v>
          </cell>
        </row>
        <row r="235">
          <cell r="H235" t="str">
            <v xml:space="preserve"> </v>
          </cell>
          <cell r="I235">
            <v>-5.1320000000000005E-2</v>
          </cell>
        </row>
        <row r="236">
          <cell r="H236" t="str">
            <v>X085A666 GROSS</v>
          </cell>
          <cell r="I236">
            <v>10150.143</v>
          </cell>
        </row>
        <row r="237">
          <cell r="H237" t="str">
            <v xml:space="preserve"> </v>
          </cell>
          <cell r="I237">
            <v>10150.143</v>
          </cell>
        </row>
        <row r="238">
          <cell r="H238" t="str">
            <v>X085A186 GROSS</v>
          </cell>
          <cell r="I238">
            <v>933.57640000000004</v>
          </cell>
        </row>
        <row r="239">
          <cell r="H239" t="str">
            <v xml:space="preserve"> </v>
          </cell>
          <cell r="I239">
            <v>933.57640000000004</v>
          </cell>
        </row>
        <row r="240">
          <cell r="H240" t="str">
            <v>X085A681 GROSS</v>
          </cell>
          <cell r="I240">
            <v>9101.7219999999998</v>
          </cell>
        </row>
        <row r="241">
          <cell r="H241" t="str">
            <v xml:space="preserve"> </v>
          </cell>
          <cell r="I241">
            <v>9101.7219999999998</v>
          </cell>
        </row>
        <row r="242">
          <cell r="H242" t="str">
            <v xml:space="preserve"> </v>
          </cell>
          <cell r="I242">
            <v>202585.89354000002</v>
          </cell>
        </row>
        <row r="243">
          <cell r="H243" t="str">
            <v>X085A166 GROSS</v>
          </cell>
          <cell r="I243">
            <v>2.4089999999999998</v>
          </cell>
        </row>
        <row r="244">
          <cell r="H244" t="str">
            <v>X085A166 INCOME</v>
          </cell>
          <cell r="I244">
            <v>0</v>
          </cell>
        </row>
        <row r="245">
          <cell r="H245" t="str">
            <v>X085A759 GROSS</v>
          </cell>
          <cell r="I245">
            <v>1031.5</v>
          </cell>
        </row>
        <row r="246">
          <cell r="H246" t="str">
            <v>X085A173 GROSS</v>
          </cell>
          <cell r="I246">
            <v>1223.3124700000001</v>
          </cell>
        </row>
        <row r="247">
          <cell r="H247" t="str">
            <v>X085A173 INCOME</v>
          </cell>
          <cell r="I247">
            <v>-564.70375999999999</v>
          </cell>
        </row>
      </sheetData>
      <sheetData sheetId="6">
        <row r="8">
          <cell r="F8"/>
          <cell r="G8" t="str">
            <v>Estimates Column</v>
          </cell>
          <cell r="H8" t="str">
            <v>Sum of DCLG NEW Total</v>
          </cell>
        </row>
        <row r="9">
          <cell r="F9" t="str">
            <v>X085A359 GROSS</v>
          </cell>
          <cell r="G9" t="str">
            <v>GROSS</v>
          </cell>
          <cell r="H9">
            <v>-69.157880000000006</v>
          </cell>
        </row>
        <row r="10">
          <cell r="F10" t="str">
            <v>X085A062 INCOME</v>
          </cell>
          <cell r="G10" t="str">
            <v>INCOME</v>
          </cell>
          <cell r="H10">
            <v>-11265.323069999999</v>
          </cell>
        </row>
        <row r="11">
          <cell r="F11" t="str">
            <v>X085A696 GROSS</v>
          </cell>
          <cell r="G11" t="str">
            <v>GROSS</v>
          </cell>
          <cell r="H11">
            <v>24681.36277</v>
          </cell>
        </row>
        <row r="12">
          <cell r="F12" t="str">
            <v>X085A696 INCOME</v>
          </cell>
          <cell r="G12" t="str">
            <v>INCOME</v>
          </cell>
          <cell r="H12">
            <v>-24681.36277</v>
          </cell>
        </row>
        <row r="13">
          <cell r="F13" t="str">
            <v xml:space="preserve"> </v>
          </cell>
          <cell r="G13"/>
          <cell r="H13">
            <v>-11334.480949999999</v>
          </cell>
        </row>
        <row r="14">
          <cell r="F14" t="str">
            <v>X085A390 GROSS</v>
          </cell>
          <cell r="G14" t="str">
            <v>GROSS</v>
          </cell>
          <cell r="H14">
            <v>15495.71055</v>
          </cell>
        </row>
        <row r="15">
          <cell r="F15" t="str">
            <v>X085A395 GROSS</v>
          </cell>
          <cell r="G15" t="str">
            <v>GROSS</v>
          </cell>
          <cell r="H15">
            <v>137500</v>
          </cell>
        </row>
        <row r="16">
          <cell r="F16" t="str">
            <v>X085A594 GROSS</v>
          </cell>
          <cell r="G16" t="str">
            <v>GROSS</v>
          </cell>
          <cell r="H16">
            <v>1029776.988</v>
          </cell>
        </row>
        <row r="17">
          <cell r="F17" t="str">
            <v>X085A729 GROSS</v>
          </cell>
          <cell r="G17" t="str">
            <v>GROSS</v>
          </cell>
          <cell r="H17">
            <v>12900</v>
          </cell>
        </row>
        <row r="18">
          <cell r="F18" t="str">
            <v xml:space="preserve"> </v>
          </cell>
          <cell r="G18"/>
          <cell r="H18">
            <v>1195672.6985500001</v>
          </cell>
        </row>
        <row r="19">
          <cell r="F19" t="str">
            <v>X085A011 GROSS</v>
          </cell>
          <cell r="G19" t="str">
            <v>GROSS</v>
          </cell>
          <cell r="H19">
            <v>892.97</v>
          </cell>
        </row>
        <row r="20">
          <cell r="F20" t="str">
            <v xml:space="preserve"> </v>
          </cell>
          <cell r="G20"/>
          <cell r="H20">
            <v>892.97</v>
          </cell>
        </row>
        <row r="21">
          <cell r="F21" t="str">
            <v>X085A514 GROSS</v>
          </cell>
          <cell r="G21" t="str">
            <v>GROSS</v>
          </cell>
          <cell r="H21">
            <v>404.43292000000002</v>
          </cell>
        </row>
        <row r="22">
          <cell r="F22" t="str">
            <v>X085A508 GROSS</v>
          </cell>
          <cell r="G22" t="str">
            <v>GROSS</v>
          </cell>
          <cell r="H22">
            <v>50</v>
          </cell>
        </row>
        <row r="23">
          <cell r="F23" t="str">
            <v xml:space="preserve"> </v>
          </cell>
          <cell r="G23"/>
          <cell r="H23">
            <v>454.43292000000002</v>
          </cell>
        </row>
        <row r="24">
          <cell r="F24" t="str">
            <v>X085A750 GROSS</v>
          </cell>
          <cell r="G24" t="str">
            <v>GROSS</v>
          </cell>
          <cell r="H24">
            <v>464.99159999999995</v>
          </cell>
        </row>
        <row r="25">
          <cell r="F25" t="str">
            <v xml:space="preserve"> </v>
          </cell>
          <cell r="G25"/>
          <cell r="H25">
            <v>464.99159999999995</v>
          </cell>
        </row>
        <row r="26">
          <cell r="F26" t="str">
            <v>X085A612 GROSS</v>
          </cell>
          <cell r="G26" t="str">
            <v>GROSS</v>
          </cell>
          <cell r="H26">
            <v>0</v>
          </cell>
        </row>
        <row r="27">
          <cell r="F27" t="str">
            <v xml:space="preserve"> </v>
          </cell>
          <cell r="G27"/>
          <cell r="H27">
            <v>0</v>
          </cell>
        </row>
        <row r="28">
          <cell r="F28" t="str">
            <v>X085A373 GROSS</v>
          </cell>
          <cell r="G28" t="str">
            <v>GROSS</v>
          </cell>
          <cell r="H28">
            <v>659.08888999999999</v>
          </cell>
        </row>
        <row r="29">
          <cell r="F29" t="str">
            <v xml:space="preserve"> </v>
          </cell>
          <cell r="G29"/>
          <cell r="H29">
            <v>659.08888999999999</v>
          </cell>
        </row>
        <row r="30">
          <cell r="F30" t="str">
            <v>X085A352 GROSS</v>
          </cell>
          <cell r="G30" t="str">
            <v>GROSS</v>
          </cell>
          <cell r="H30">
            <v>7069.77225</v>
          </cell>
        </row>
        <row r="31">
          <cell r="F31" t="str">
            <v xml:space="preserve"> </v>
          </cell>
          <cell r="G31"/>
          <cell r="H31">
            <v>7069.77225</v>
          </cell>
        </row>
        <row r="32">
          <cell r="F32" t="str">
            <v>X085A001 GROSS</v>
          </cell>
          <cell r="G32" t="str">
            <v>GROSS</v>
          </cell>
          <cell r="H32">
            <v>11881.088519999999</v>
          </cell>
        </row>
        <row r="33">
          <cell r="F33" t="str">
            <v>X085A018 GROSS</v>
          </cell>
          <cell r="G33" t="str">
            <v>GROSS</v>
          </cell>
          <cell r="H33">
            <v>-149896</v>
          </cell>
        </row>
        <row r="34">
          <cell r="F34" t="str">
            <v xml:space="preserve"> </v>
          </cell>
          <cell r="G34"/>
          <cell r="H34">
            <v>-138014.91148000001</v>
          </cell>
        </row>
        <row r="35">
          <cell r="F35" t="str">
            <v>X085A759 GROSS</v>
          </cell>
          <cell r="G35" t="str">
            <v>GROSS</v>
          </cell>
          <cell r="H35">
            <v>1002.7</v>
          </cell>
        </row>
        <row r="36">
          <cell r="F36" t="str">
            <v>X085A166 GROSS</v>
          </cell>
          <cell r="G36" t="str">
            <v>GROSS</v>
          </cell>
          <cell r="H36">
            <v>2189.6683599999997</v>
          </cell>
        </row>
        <row r="37">
          <cell r="F37" t="str">
            <v xml:space="preserve"> </v>
          </cell>
          <cell r="G37"/>
          <cell r="H37">
            <v>3192.3683599999995</v>
          </cell>
        </row>
        <row r="38">
          <cell r="F38" t="str">
            <v>X085A556 GROSS</v>
          </cell>
          <cell r="G38" t="str">
            <v>GROSS</v>
          </cell>
          <cell r="H38">
            <v>40006</v>
          </cell>
        </row>
        <row r="39">
          <cell r="F39" t="str">
            <v xml:space="preserve"> </v>
          </cell>
          <cell r="G39"/>
          <cell r="H39">
            <v>40006</v>
          </cell>
        </row>
        <row r="40">
          <cell r="F40" t="str">
            <v>X085A437 GROSS</v>
          </cell>
          <cell r="G40" t="str">
            <v>GROSS</v>
          </cell>
          <cell r="H40">
            <v>616</v>
          </cell>
        </row>
        <row r="41">
          <cell r="F41" t="str">
            <v>X085A718 GROSS</v>
          </cell>
          <cell r="G41" t="str">
            <v>GROSS</v>
          </cell>
          <cell r="H41">
            <v>63395</v>
          </cell>
        </row>
        <row r="42">
          <cell r="F42" t="str">
            <v>X085A717 GROSS</v>
          </cell>
          <cell r="G42" t="str">
            <v>GROSS</v>
          </cell>
          <cell r="H42">
            <v>41000</v>
          </cell>
        </row>
        <row r="43">
          <cell r="F43" t="str">
            <v xml:space="preserve"> </v>
          </cell>
          <cell r="G43"/>
          <cell r="H43">
            <v>105011</v>
          </cell>
        </row>
        <row r="44">
          <cell r="F44" t="str">
            <v>X085A761 GROSS</v>
          </cell>
          <cell r="G44" t="str">
            <v>GROSS</v>
          </cell>
          <cell r="H44">
            <v>20</v>
          </cell>
        </row>
        <row r="45">
          <cell r="F45" t="str">
            <v xml:space="preserve"> </v>
          </cell>
          <cell r="G45"/>
          <cell r="H45">
            <v>20</v>
          </cell>
        </row>
        <row r="46">
          <cell r="F46" t="str">
            <v>X085A685 GROSS</v>
          </cell>
          <cell r="G46" t="str">
            <v>GROSS</v>
          </cell>
          <cell r="H46">
            <v>10000</v>
          </cell>
        </row>
        <row r="47">
          <cell r="F47" t="str">
            <v>X085A584 GROSS</v>
          </cell>
          <cell r="G47" t="str">
            <v>GROSS</v>
          </cell>
          <cell r="H47">
            <v>130.70750000000001</v>
          </cell>
        </row>
        <row r="48">
          <cell r="F48" t="str">
            <v>X085A742 GROSS</v>
          </cell>
          <cell r="G48" t="str">
            <v>GROSS</v>
          </cell>
          <cell r="H48">
            <v>60000</v>
          </cell>
        </row>
        <row r="49">
          <cell r="F49" t="str">
            <v>X085A742 INCOME</v>
          </cell>
          <cell r="G49" t="str">
            <v>INCOME</v>
          </cell>
          <cell r="H49">
            <v>0</v>
          </cell>
        </row>
        <row r="50">
          <cell r="F50" t="str">
            <v>X085A743 GROSS</v>
          </cell>
          <cell r="G50" t="str">
            <v>GROSS</v>
          </cell>
          <cell r="H50">
            <v>17900</v>
          </cell>
        </row>
        <row r="51">
          <cell r="F51" t="str">
            <v>X085A689 GROSS</v>
          </cell>
          <cell r="G51" t="str">
            <v>GROSS</v>
          </cell>
          <cell r="H51">
            <v>15000</v>
          </cell>
        </row>
        <row r="52">
          <cell r="F52" t="str">
            <v>X085A780 GROSS</v>
          </cell>
          <cell r="G52" t="str">
            <v>GROSS</v>
          </cell>
          <cell r="H52">
            <v>33800</v>
          </cell>
        </row>
        <row r="53">
          <cell r="F53" t="str">
            <v>X085A779 GROSS</v>
          </cell>
          <cell r="G53" t="str">
            <v>GROSS</v>
          </cell>
          <cell r="H53">
            <v>55000</v>
          </cell>
        </row>
        <row r="54">
          <cell r="F54" t="str">
            <v>X085A797 GROSS</v>
          </cell>
          <cell r="G54" t="str">
            <v>GROSS</v>
          </cell>
          <cell r="H54">
            <v>19000</v>
          </cell>
        </row>
        <row r="55">
          <cell r="F55" t="str">
            <v>X085A798 GROSS</v>
          </cell>
          <cell r="G55" t="str">
            <v>GROSS</v>
          </cell>
          <cell r="H55">
            <v>10000</v>
          </cell>
        </row>
        <row r="56">
          <cell r="F56" t="str">
            <v>X085A799 GROSS</v>
          </cell>
          <cell r="G56" t="str">
            <v>GROSS</v>
          </cell>
          <cell r="H56">
            <v>30000</v>
          </cell>
        </row>
        <row r="57">
          <cell r="F57" t="str">
            <v xml:space="preserve"> </v>
          </cell>
          <cell r="G57"/>
          <cell r="H57">
            <v>250830.70750000002</v>
          </cell>
        </row>
        <row r="58">
          <cell r="F58" t="str">
            <v>X085A275 GROSS</v>
          </cell>
          <cell r="G58" t="str">
            <v>GROSS</v>
          </cell>
          <cell r="H58">
            <v>7</v>
          </cell>
        </row>
        <row r="59">
          <cell r="F59" t="str">
            <v xml:space="preserve"> </v>
          </cell>
          <cell r="G59"/>
          <cell r="H59">
            <v>7</v>
          </cell>
        </row>
        <row r="60">
          <cell r="F60" t="str">
            <v>X085A755 GROSS</v>
          </cell>
          <cell r="G60" t="str">
            <v>GROSS</v>
          </cell>
          <cell r="H60">
            <v>28000</v>
          </cell>
        </row>
        <row r="61">
          <cell r="F61" t="str">
            <v>X085A172 GROSS</v>
          </cell>
          <cell r="G61" t="str">
            <v>GROSS</v>
          </cell>
          <cell r="H61">
            <v>468000</v>
          </cell>
        </row>
        <row r="62">
          <cell r="F62" t="str">
            <v>X085A172 INCOME</v>
          </cell>
          <cell r="G62" t="str">
            <v>INCOME</v>
          </cell>
          <cell r="H62">
            <v>-468000</v>
          </cell>
        </row>
        <row r="63">
          <cell r="F63" t="str">
            <v>X085A666 GROSS</v>
          </cell>
          <cell r="G63" t="str">
            <v>GROSS</v>
          </cell>
          <cell r="H63">
            <v>128.66399999999999</v>
          </cell>
        </row>
        <row r="64">
          <cell r="F64" t="str">
            <v>X085A168 INCOME</v>
          </cell>
          <cell r="G64" t="str">
            <v>INCOME</v>
          </cell>
          <cell r="H64">
            <v>-0.4576799999999821</v>
          </cell>
        </row>
        <row r="65">
          <cell r="F65" t="str">
            <v>X085A392 GROSS</v>
          </cell>
          <cell r="G65" t="str">
            <v>GROSS</v>
          </cell>
          <cell r="H65">
            <v>622812.5</v>
          </cell>
        </row>
        <row r="66">
          <cell r="F66" t="str">
            <v>X085A392 INCOME</v>
          </cell>
          <cell r="G66" t="str">
            <v>INCOME</v>
          </cell>
          <cell r="H66">
            <v>0</v>
          </cell>
        </row>
        <row r="67">
          <cell r="F67" t="str">
            <v>X085A801 GROSS</v>
          </cell>
          <cell r="G67" t="str">
            <v>GROSS</v>
          </cell>
          <cell r="H67">
            <v>191089.22940000001</v>
          </cell>
        </row>
        <row r="68">
          <cell r="F68" t="str">
            <v xml:space="preserve"> </v>
          </cell>
          <cell r="G68"/>
          <cell r="H68">
            <v>842029.93571999995</v>
          </cell>
        </row>
        <row r="69">
          <cell r="F69" t="str">
            <v>X085A490 GROSS</v>
          </cell>
          <cell r="G69" t="str">
            <v>GROSS</v>
          </cell>
          <cell r="H69">
            <v>75</v>
          </cell>
        </row>
        <row r="70">
          <cell r="F70" t="str">
            <v xml:space="preserve"> </v>
          </cell>
          <cell r="G70"/>
          <cell r="H70">
            <v>75</v>
          </cell>
        </row>
        <row r="71">
          <cell r="F71" t="str">
            <v>X085A534 GROSS</v>
          </cell>
          <cell r="G71" t="str">
            <v>GROSS</v>
          </cell>
          <cell r="H71">
            <v>155255</v>
          </cell>
        </row>
        <row r="72">
          <cell r="F72" t="str">
            <v>X085A534 INCOME</v>
          </cell>
          <cell r="G72" t="str">
            <v>INCOME</v>
          </cell>
          <cell r="H72">
            <v>-70993</v>
          </cell>
        </row>
        <row r="73">
          <cell r="F73" t="str">
            <v>X085A535 GROSS</v>
          </cell>
          <cell r="G73" t="str">
            <v>GROSS</v>
          </cell>
          <cell r="H73">
            <v>0</v>
          </cell>
        </row>
        <row r="74">
          <cell r="F74" t="str">
            <v>X085A535 INCOME</v>
          </cell>
          <cell r="G74" t="str">
            <v>INCOME</v>
          </cell>
          <cell r="H74">
            <v>-1335</v>
          </cell>
        </row>
        <row r="75">
          <cell r="F75" t="str">
            <v>X085A536 GROSS</v>
          </cell>
          <cell r="G75" t="str">
            <v>GROSS</v>
          </cell>
          <cell r="H75">
            <v>6302</v>
          </cell>
        </row>
        <row r="76">
          <cell r="F76" t="str">
            <v>X085A536 INCOME</v>
          </cell>
          <cell r="G76" t="str">
            <v>INCOME</v>
          </cell>
          <cell r="H76">
            <v>-954</v>
          </cell>
        </row>
        <row r="77">
          <cell r="F77" t="str">
            <v>X085A537 GROSS</v>
          </cell>
          <cell r="G77" t="str">
            <v>GROSS</v>
          </cell>
          <cell r="H77">
            <v>0</v>
          </cell>
        </row>
        <row r="78">
          <cell r="F78" t="str">
            <v>X085A537 INCOME</v>
          </cell>
          <cell r="G78" t="str">
            <v>INCOME</v>
          </cell>
          <cell r="H78">
            <v>0</v>
          </cell>
        </row>
        <row r="79">
          <cell r="F79" t="str">
            <v>X085A707 GROSS</v>
          </cell>
          <cell r="G79" t="str">
            <v>GROSS</v>
          </cell>
          <cell r="H79">
            <v>2000</v>
          </cell>
        </row>
        <row r="80">
          <cell r="F80" t="str">
            <v>X085A624 GROSS</v>
          </cell>
          <cell r="G80" t="str">
            <v>GROSS</v>
          </cell>
          <cell r="H80">
            <v>0</v>
          </cell>
        </row>
        <row r="81">
          <cell r="F81" t="str">
            <v>X085A673 GROSS</v>
          </cell>
          <cell r="G81" t="str">
            <v>GROSS</v>
          </cell>
          <cell r="H81">
            <v>18554</v>
          </cell>
        </row>
        <row r="82">
          <cell r="F82" t="str">
            <v>X085A673 INCOME</v>
          </cell>
          <cell r="G82" t="str">
            <v>INCOME</v>
          </cell>
          <cell r="H82">
            <v>-3500</v>
          </cell>
        </row>
        <row r="83">
          <cell r="F83" t="str">
            <v>X085A641 GROSS</v>
          </cell>
          <cell r="G83" t="str">
            <v>GROSS</v>
          </cell>
          <cell r="H83">
            <v>0</v>
          </cell>
        </row>
        <row r="84">
          <cell r="F84" t="str">
            <v>X085A641 INCOME</v>
          </cell>
          <cell r="G84" t="str">
            <v>INCOME</v>
          </cell>
          <cell r="H84">
            <v>0</v>
          </cell>
        </row>
        <row r="85">
          <cell r="F85" t="str">
            <v>X085A757 GROSS</v>
          </cell>
          <cell r="G85" t="str">
            <v>GROSS</v>
          </cell>
          <cell r="H85">
            <v>10400</v>
          </cell>
        </row>
        <row r="86">
          <cell r="F86" t="str">
            <v>X085A762 GROSS</v>
          </cell>
          <cell r="G86" t="str">
            <v>GROSS</v>
          </cell>
          <cell r="H86">
            <v>76600</v>
          </cell>
        </row>
        <row r="87">
          <cell r="F87" t="str">
            <v>X085A795 GROSS</v>
          </cell>
          <cell r="G87" t="str">
            <v>GROSS</v>
          </cell>
          <cell r="H87">
            <v>125000</v>
          </cell>
        </row>
        <row r="88">
          <cell r="F88" t="str">
            <v>X085A795 INCOME</v>
          </cell>
          <cell r="G88" t="str">
            <v>INCOME</v>
          </cell>
          <cell r="H88">
            <v>-6175</v>
          </cell>
        </row>
        <row r="89">
          <cell r="F89" t="str">
            <v>X085A796 GROSS</v>
          </cell>
          <cell r="G89" t="str">
            <v>GROSS</v>
          </cell>
          <cell r="H89">
            <v>10000</v>
          </cell>
        </row>
        <row r="90">
          <cell r="F90" t="str">
            <v xml:space="preserve"> </v>
          </cell>
          <cell r="G90"/>
          <cell r="H90">
            <v>321154</v>
          </cell>
        </row>
        <row r="91">
          <cell r="F91" t="str">
            <v>X085A248 INCOME</v>
          </cell>
          <cell r="G91" t="str">
            <v>INCOME</v>
          </cell>
          <cell r="H91">
            <v>-8975</v>
          </cell>
        </row>
        <row r="92">
          <cell r="F92" t="str">
            <v>X085A428 GROSS</v>
          </cell>
          <cell r="G92" t="str">
            <v>GROSS</v>
          </cell>
          <cell r="H92">
            <v>6122</v>
          </cell>
        </row>
        <row r="93">
          <cell r="F93" t="str">
            <v>X085A460 GROSS</v>
          </cell>
          <cell r="G93" t="str">
            <v>GROSS</v>
          </cell>
          <cell r="H93">
            <v>5085</v>
          </cell>
        </row>
        <row r="94">
          <cell r="F94" t="str">
            <v>X085A565 GROSS</v>
          </cell>
          <cell r="G94" t="str">
            <v>GROSS</v>
          </cell>
          <cell r="H94">
            <v>491</v>
          </cell>
        </row>
        <row r="95">
          <cell r="F95" t="str">
            <v>X085A376 GROSS</v>
          </cell>
          <cell r="G95" t="str">
            <v>GROSS</v>
          </cell>
          <cell r="H95">
            <v>4911</v>
          </cell>
        </row>
        <row r="96">
          <cell r="F96" t="str">
            <v>X085A671 GROSS</v>
          </cell>
          <cell r="G96" t="str">
            <v>GROSS</v>
          </cell>
          <cell r="H96">
            <v>24555</v>
          </cell>
        </row>
        <row r="97">
          <cell r="F97" t="str">
            <v>X085A672 GROSS</v>
          </cell>
          <cell r="G97" t="str">
            <v>GROSS</v>
          </cell>
          <cell r="H97">
            <v>26316</v>
          </cell>
        </row>
        <row r="98">
          <cell r="F98" t="str">
            <v>X085A794 GROSS</v>
          </cell>
          <cell r="G98" t="str">
            <v>GROSS</v>
          </cell>
          <cell r="H98">
            <v>4000</v>
          </cell>
        </row>
        <row r="99">
          <cell r="F99" t="str">
            <v xml:space="preserve"> </v>
          </cell>
          <cell r="G99"/>
          <cell r="H99">
            <v>62505</v>
          </cell>
        </row>
        <row r="100">
          <cell r="F100" t="str">
            <v>X085A184 GROSS</v>
          </cell>
          <cell r="G100" t="str">
            <v>GROSS</v>
          </cell>
          <cell r="H100">
            <v>25.5</v>
          </cell>
        </row>
        <row r="101">
          <cell r="F101" t="str">
            <v>X085A667 GROSS</v>
          </cell>
          <cell r="G101" t="str">
            <v>GROSS</v>
          </cell>
          <cell r="H101">
            <v>55</v>
          </cell>
        </row>
        <row r="102">
          <cell r="F102" t="str">
            <v>X085A744 GROSS</v>
          </cell>
          <cell r="G102" t="str">
            <v>GROSS</v>
          </cell>
          <cell r="H102">
            <v>4400</v>
          </cell>
        </row>
        <row r="103">
          <cell r="F103" t="str">
            <v xml:space="preserve"> </v>
          </cell>
          <cell r="G103"/>
          <cell r="H103">
            <v>4480.5</v>
          </cell>
        </row>
        <row r="104">
          <cell r="F104" t="str">
            <v>X085A189 GROSS</v>
          </cell>
          <cell r="G104" t="str">
            <v>GROSS</v>
          </cell>
          <cell r="H104">
            <v>773786</v>
          </cell>
        </row>
        <row r="105">
          <cell r="F105" t="str">
            <v>X085A189 INCOME</v>
          </cell>
          <cell r="G105" t="str">
            <v>INCOME</v>
          </cell>
          <cell r="H105">
            <v>-14565</v>
          </cell>
        </row>
        <row r="106">
          <cell r="F106" t="str">
            <v>X085A431 GROSS</v>
          </cell>
          <cell r="G106" t="str">
            <v>GROSS</v>
          </cell>
          <cell r="H106">
            <v>9766</v>
          </cell>
        </row>
        <row r="107">
          <cell r="F107" t="str">
            <v>X085A199 GROSS</v>
          </cell>
          <cell r="G107" t="str">
            <v>GROSS</v>
          </cell>
          <cell r="H107">
            <v>5011</v>
          </cell>
        </row>
        <row r="108">
          <cell r="F108" t="str">
            <v>X085A199 INCOME</v>
          </cell>
          <cell r="G108" t="str">
            <v>INCOME</v>
          </cell>
          <cell r="H108">
            <v>-255</v>
          </cell>
        </row>
        <row r="109">
          <cell r="F109" t="str">
            <v>X085A467 GROSS</v>
          </cell>
          <cell r="G109" t="str">
            <v>GROSS</v>
          </cell>
          <cell r="H109">
            <v>11</v>
          </cell>
        </row>
        <row r="110">
          <cell r="F110" t="str">
            <v>X085A487 INCOME</v>
          </cell>
          <cell r="G110" t="str">
            <v>INCOME</v>
          </cell>
          <cell r="H110">
            <v>-5145</v>
          </cell>
        </row>
        <row r="111">
          <cell r="F111" t="str">
            <v>X085A435 GROSS</v>
          </cell>
          <cell r="G111" t="str">
            <v>GROSS</v>
          </cell>
          <cell r="H111">
            <v>1123</v>
          </cell>
        </row>
        <row r="112">
          <cell r="F112" t="str">
            <v xml:space="preserve"> </v>
          </cell>
          <cell r="G112"/>
          <cell r="H112">
            <v>769732</v>
          </cell>
        </row>
        <row r="113">
          <cell r="F113" t="str">
            <v xml:space="preserve"> </v>
          </cell>
          <cell r="G113"/>
          <cell r="H113">
            <v>3454908.0733600003</v>
          </cell>
        </row>
      </sheetData>
      <sheetData sheetId="7">
        <row r="12">
          <cell r="G12"/>
          <cell r="H12" t="str">
            <v>Estimates Column</v>
          </cell>
          <cell r="I12" t="str">
            <v xml:space="preserve"> MHCLG Total</v>
          </cell>
        </row>
        <row r="13">
          <cell r="G13" t="str">
            <v>X085A556 GROSS</v>
          </cell>
          <cell r="H13" t="str">
            <v>GROSS</v>
          </cell>
          <cell r="I13">
            <v>24500</v>
          </cell>
        </row>
        <row r="14">
          <cell r="G14" t="str">
            <v>X085A556 INCOME</v>
          </cell>
          <cell r="H14" t="str">
            <v>INCOME</v>
          </cell>
          <cell r="I14">
            <v>-2500</v>
          </cell>
        </row>
        <row r="15">
          <cell r="G15" t="str">
            <v xml:space="preserve"> </v>
          </cell>
          <cell r="H15"/>
          <cell r="I15">
            <v>22000</v>
          </cell>
        </row>
        <row r="16">
          <cell r="G16" t="str">
            <v>X085A359 GROSS</v>
          </cell>
          <cell r="H16" t="str">
            <v>GROSS</v>
          </cell>
          <cell r="I16">
            <v>-69.157880000000006</v>
          </cell>
        </row>
        <row r="17">
          <cell r="G17" t="str">
            <v>X085A049 GROSS</v>
          </cell>
          <cell r="H17" t="str">
            <v>GROSS</v>
          </cell>
          <cell r="I17">
            <v>-980.90814999999998</v>
          </cell>
        </row>
        <row r="18">
          <cell r="G18" t="str">
            <v>X085A062 INCOME</v>
          </cell>
          <cell r="H18" t="str">
            <v>INCOME</v>
          </cell>
          <cell r="I18">
            <v>-11260.279839999999</v>
          </cell>
        </row>
        <row r="19">
          <cell r="G19" t="str">
            <v>X085A696 GROSS</v>
          </cell>
          <cell r="H19" t="str">
            <v>GROSS</v>
          </cell>
          <cell r="I19">
            <v>162097.72506</v>
          </cell>
        </row>
        <row r="20">
          <cell r="G20" t="str">
            <v>X085A696 INCOME</v>
          </cell>
          <cell r="H20" t="str">
            <v>INCOME</v>
          </cell>
          <cell r="I20">
            <v>-162097.72506</v>
          </cell>
        </row>
        <row r="21">
          <cell r="G21" t="str">
            <v xml:space="preserve"> </v>
          </cell>
          <cell r="H21"/>
          <cell r="I21">
            <v>-12310.34586999999</v>
          </cell>
        </row>
        <row r="22">
          <cell r="G22" t="str">
            <v>X085A390 GROSS</v>
          </cell>
          <cell r="H22" t="str">
            <v>GROSS</v>
          </cell>
          <cell r="I22">
            <v>17176.947390000001</v>
          </cell>
        </row>
        <row r="23">
          <cell r="G23" t="str">
            <v>X085A395 GROSS</v>
          </cell>
          <cell r="H23" t="str">
            <v>GROSS</v>
          </cell>
          <cell r="I23">
            <v>119500</v>
          </cell>
        </row>
        <row r="24">
          <cell r="G24" t="str">
            <v>X085A594 GROSS</v>
          </cell>
          <cell r="H24" t="str">
            <v>GROSS</v>
          </cell>
          <cell r="I24">
            <v>1027696.988</v>
          </cell>
        </row>
        <row r="25">
          <cell r="G25" t="str">
            <v>X085A729 GROSS</v>
          </cell>
          <cell r="H25" t="str">
            <v>GROSS</v>
          </cell>
          <cell r="I25">
            <v>12900</v>
          </cell>
        </row>
        <row r="26">
          <cell r="G26" t="str">
            <v>X085A704 GROSS</v>
          </cell>
          <cell r="H26" t="str">
            <v>GROSS</v>
          </cell>
          <cell r="I26">
            <v>1960</v>
          </cell>
        </row>
        <row r="27">
          <cell r="G27" t="str">
            <v xml:space="preserve"> </v>
          </cell>
          <cell r="H27"/>
          <cell r="I27">
            <v>1179233.93539</v>
          </cell>
        </row>
        <row r="28">
          <cell r="G28" t="str">
            <v>X085A011 GROSS</v>
          </cell>
          <cell r="H28" t="str">
            <v>GROSS</v>
          </cell>
          <cell r="I28">
            <v>2015.2203300000001</v>
          </cell>
        </row>
        <row r="29">
          <cell r="G29" t="str">
            <v xml:space="preserve"> </v>
          </cell>
          <cell r="H29"/>
          <cell r="I29">
            <v>2015.2203300000001</v>
          </cell>
        </row>
        <row r="30">
          <cell r="G30" t="str">
            <v>X085A730 GROSS</v>
          </cell>
          <cell r="H30" t="str">
            <v>GROSS</v>
          </cell>
          <cell r="I30">
            <v>2.448</v>
          </cell>
        </row>
        <row r="31">
          <cell r="G31" t="str">
            <v xml:space="preserve"> </v>
          </cell>
          <cell r="H31"/>
          <cell r="I31">
            <v>2.448</v>
          </cell>
        </row>
        <row r="32">
          <cell r="G32" t="str">
            <v>X085A356 GROSS</v>
          </cell>
          <cell r="H32" t="str">
            <v>GROSS</v>
          </cell>
          <cell r="I32">
            <v>6</v>
          </cell>
        </row>
        <row r="33">
          <cell r="G33" t="str">
            <v xml:space="preserve"> </v>
          </cell>
          <cell r="H33"/>
          <cell r="I33">
            <v>6</v>
          </cell>
        </row>
        <row r="34">
          <cell r="G34" t="str">
            <v>X085A743 GROSS</v>
          </cell>
          <cell r="H34" t="str">
            <v>GROSS</v>
          </cell>
          <cell r="I34">
            <v>18100</v>
          </cell>
        </row>
        <row r="35">
          <cell r="G35" t="str">
            <v>X085A689 GROSS</v>
          </cell>
          <cell r="H35" t="str">
            <v>GROSS</v>
          </cell>
          <cell r="I35">
            <v>15000</v>
          </cell>
        </row>
        <row r="36">
          <cell r="G36" t="str">
            <v>X085A797 GROSS</v>
          </cell>
          <cell r="H36" t="str">
            <v>GROSS</v>
          </cell>
          <cell r="I36">
            <v>19000</v>
          </cell>
        </row>
        <row r="37">
          <cell r="G37" t="str">
            <v>X085A798 GROSS</v>
          </cell>
          <cell r="H37" t="str">
            <v>GROSS</v>
          </cell>
          <cell r="I37">
            <v>0</v>
          </cell>
        </row>
        <row r="38">
          <cell r="G38" t="str">
            <v>X085A799 GROSS</v>
          </cell>
          <cell r="H38" t="str">
            <v>GROSS</v>
          </cell>
          <cell r="I38">
            <v>18750</v>
          </cell>
        </row>
        <row r="39">
          <cell r="G39" t="str">
            <v>X085A685 GROSS</v>
          </cell>
          <cell r="H39" t="str">
            <v>GROSS</v>
          </cell>
          <cell r="I39">
            <v>9993.7420000000002</v>
          </cell>
        </row>
        <row r="40">
          <cell r="G40" t="str">
            <v>X085A742 GROSS</v>
          </cell>
          <cell r="H40" t="str">
            <v>GROSS</v>
          </cell>
          <cell r="I40">
            <v>60000</v>
          </cell>
        </row>
        <row r="41">
          <cell r="G41" t="str">
            <v>X085A780 GROSS</v>
          </cell>
          <cell r="H41" t="str">
            <v>GROSS</v>
          </cell>
          <cell r="I41">
            <v>33800</v>
          </cell>
        </row>
        <row r="42">
          <cell r="G42" t="str">
            <v>X085A779 GROSS</v>
          </cell>
          <cell r="H42" t="str">
            <v>GROSS</v>
          </cell>
          <cell r="I42">
            <v>40000</v>
          </cell>
        </row>
        <row r="43">
          <cell r="G43" t="str">
            <v>X085A584 GROSS</v>
          </cell>
          <cell r="H43" t="str">
            <v>GROSS</v>
          </cell>
          <cell r="I43">
            <v>16130.7075</v>
          </cell>
        </row>
        <row r="44">
          <cell r="G44" t="str">
            <v xml:space="preserve"> </v>
          </cell>
          <cell r="H44"/>
          <cell r="I44">
            <v>230774.44949999999</v>
          </cell>
        </row>
        <row r="45">
          <cell r="G45" t="str">
            <v>X085A762 GROSS</v>
          </cell>
          <cell r="H45" t="str">
            <v>GROSS</v>
          </cell>
          <cell r="I45">
            <v>20000</v>
          </cell>
        </row>
        <row r="46">
          <cell r="G46" t="str">
            <v>X085A535 GROSS</v>
          </cell>
          <cell r="H46" t="str">
            <v>GROSS</v>
          </cell>
          <cell r="I46">
            <v>346</v>
          </cell>
        </row>
        <row r="47">
          <cell r="G47" t="str">
            <v>X085A535 INCOME</v>
          </cell>
          <cell r="H47" t="str">
            <v>INCOME</v>
          </cell>
          <cell r="I47">
            <v>-1335</v>
          </cell>
        </row>
        <row r="48">
          <cell r="G48" t="str">
            <v>X085A536 GROSS</v>
          </cell>
          <cell r="H48" t="str">
            <v>GROSS</v>
          </cell>
          <cell r="I48">
            <v>5710</v>
          </cell>
        </row>
        <row r="49">
          <cell r="G49" t="str">
            <v>X085A536 INCOME</v>
          </cell>
          <cell r="H49" t="str">
            <v>INCOME</v>
          </cell>
          <cell r="I49">
            <v>-954</v>
          </cell>
        </row>
        <row r="50">
          <cell r="G50" t="str">
            <v>X085A537 GROSS</v>
          </cell>
          <cell r="H50" t="str">
            <v>GROSS</v>
          </cell>
          <cell r="I50">
            <v>0</v>
          </cell>
        </row>
        <row r="51">
          <cell r="G51" t="str">
            <v>X085A707 GROSS</v>
          </cell>
          <cell r="H51" t="str">
            <v>GROSS</v>
          </cell>
          <cell r="I51">
            <v>2167</v>
          </cell>
        </row>
        <row r="52">
          <cell r="G52" t="str">
            <v>X085A673 GROSS</v>
          </cell>
          <cell r="H52" t="str">
            <v>GROSS</v>
          </cell>
          <cell r="I52">
            <v>21500</v>
          </cell>
        </row>
        <row r="53">
          <cell r="G53" t="str">
            <v>X085A673 INCOME</v>
          </cell>
          <cell r="H53" t="str">
            <v>INCOME</v>
          </cell>
          <cell r="I53">
            <v>-2750</v>
          </cell>
        </row>
        <row r="54">
          <cell r="G54" t="str">
            <v>X085A641 GROSS</v>
          </cell>
          <cell r="H54" t="str">
            <v>GROSS</v>
          </cell>
          <cell r="I54">
            <v>0</v>
          </cell>
        </row>
        <row r="55">
          <cell r="G55" t="str">
            <v>X085A641 INCOME</v>
          </cell>
          <cell r="H55" t="str">
            <v>INCOME</v>
          </cell>
          <cell r="I55">
            <v>0</v>
          </cell>
        </row>
        <row r="56">
          <cell r="G56" t="str">
            <v>X085A757 GROSS</v>
          </cell>
          <cell r="H56" t="str">
            <v>GROSS</v>
          </cell>
          <cell r="I56">
            <v>10090</v>
          </cell>
        </row>
        <row r="57">
          <cell r="G57" t="str">
            <v>X085A795 GROSS</v>
          </cell>
          <cell r="H57" t="str">
            <v>GROSS</v>
          </cell>
          <cell r="I57">
            <v>130985</v>
          </cell>
        </row>
        <row r="58">
          <cell r="G58" t="str">
            <v>X085A795 INCOME</v>
          </cell>
          <cell r="H58" t="str">
            <v>INCOME</v>
          </cell>
          <cell r="I58">
            <v>-12203</v>
          </cell>
        </row>
        <row r="59">
          <cell r="G59" t="str">
            <v>X085A534 GROSS</v>
          </cell>
          <cell r="H59" t="str">
            <v>GROSS</v>
          </cell>
          <cell r="I59">
            <v>114796</v>
          </cell>
        </row>
        <row r="60">
          <cell r="G60" t="str">
            <v>X085A534 INCOME</v>
          </cell>
          <cell r="H60" t="str">
            <v>INCOME</v>
          </cell>
          <cell r="I60">
            <v>-71656</v>
          </cell>
        </row>
        <row r="61">
          <cell r="G61" t="str">
            <v xml:space="preserve"> </v>
          </cell>
          <cell r="H61"/>
          <cell r="I61">
            <v>216696</v>
          </cell>
        </row>
        <row r="62">
          <cell r="G62" t="str">
            <v>X085A514 GROSS</v>
          </cell>
          <cell r="H62" t="str">
            <v>GROSS</v>
          </cell>
          <cell r="I62">
            <v>461.59371999999996</v>
          </cell>
        </row>
        <row r="63">
          <cell r="G63" t="str">
            <v>X085A508 GROSS</v>
          </cell>
          <cell r="H63" t="str">
            <v>GROSS</v>
          </cell>
          <cell r="I63">
            <v>55</v>
          </cell>
        </row>
        <row r="64">
          <cell r="G64" t="str">
            <v xml:space="preserve"> </v>
          </cell>
          <cell r="H64"/>
          <cell r="I64">
            <v>516.59371999999996</v>
          </cell>
        </row>
        <row r="65">
          <cell r="G65" t="str">
            <v>X085A750 GROSS</v>
          </cell>
          <cell r="H65" t="str">
            <v>GROSS</v>
          </cell>
          <cell r="I65">
            <v>0</v>
          </cell>
        </row>
        <row r="66">
          <cell r="G66" t="str">
            <v>X085A768 GROSS</v>
          </cell>
          <cell r="H66" t="str">
            <v>GROSS</v>
          </cell>
          <cell r="I66">
            <v>12081</v>
          </cell>
        </row>
        <row r="67">
          <cell r="G67" t="str">
            <v xml:space="preserve"> </v>
          </cell>
          <cell r="H67"/>
          <cell r="I67">
            <v>12081</v>
          </cell>
        </row>
        <row r="68">
          <cell r="G68" t="str">
            <v>X085A612 GROSS</v>
          </cell>
          <cell r="H68" t="str">
            <v>GROSS</v>
          </cell>
          <cell r="I68">
            <v>51.226500000000001</v>
          </cell>
        </row>
        <row r="69">
          <cell r="G69" t="str">
            <v xml:space="preserve"> </v>
          </cell>
          <cell r="H69"/>
          <cell r="I69">
            <v>51.226500000000001</v>
          </cell>
        </row>
        <row r="70">
          <cell r="G70" t="str">
            <v>X085A373 GROSS</v>
          </cell>
          <cell r="H70" t="str">
            <v>GROSS</v>
          </cell>
          <cell r="I70">
            <v>1100.30888</v>
          </cell>
        </row>
        <row r="71">
          <cell r="G71" t="str">
            <v xml:space="preserve"> </v>
          </cell>
          <cell r="H71"/>
          <cell r="I71">
            <v>1100.30888</v>
          </cell>
        </row>
        <row r="72">
          <cell r="G72" t="str">
            <v>X085A352 GROSS</v>
          </cell>
          <cell r="H72" t="str">
            <v>GROSS</v>
          </cell>
          <cell r="I72">
            <v>6401.0104099999999</v>
          </cell>
        </row>
        <row r="73">
          <cell r="G73" t="str">
            <v>X085A352 INCOME</v>
          </cell>
          <cell r="H73" t="str">
            <v>INCOME</v>
          </cell>
          <cell r="I73">
            <v>-32.534999999999997</v>
          </cell>
        </row>
        <row r="74">
          <cell r="G74" t="str">
            <v xml:space="preserve"> </v>
          </cell>
          <cell r="H74"/>
          <cell r="I74">
            <v>6368.47541</v>
          </cell>
        </row>
        <row r="75">
          <cell r="G75" t="str">
            <v>X085A001 GROSS</v>
          </cell>
          <cell r="H75" t="str">
            <v>GROSS</v>
          </cell>
          <cell r="I75">
            <v>13846.43657</v>
          </cell>
        </row>
        <row r="76">
          <cell r="G76" t="str">
            <v>X085A001 INCOME</v>
          </cell>
          <cell r="H76" t="str">
            <v>INCOME</v>
          </cell>
          <cell r="I76">
            <v>-336.73753000000005</v>
          </cell>
        </row>
        <row r="77">
          <cell r="G77" t="str">
            <v>X085A018 GROSS</v>
          </cell>
          <cell r="H77" t="str">
            <v>GROSS</v>
          </cell>
          <cell r="I77">
            <v>0</v>
          </cell>
        </row>
        <row r="78">
          <cell r="G78" t="str">
            <v xml:space="preserve"> </v>
          </cell>
          <cell r="H78"/>
          <cell r="I78">
            <v>13509.69904</v>
          </cell>
        </row>
        <row r="79">
          <cell r="G79" t="str">
            <v>X085A718 GROSS</v>
          </cell>
          <cell r="H79" t="str">
            <v>GROSS</v>
          </cell>
          <cell r="I79">
            <v>63395</v>
          </cell>
        </row>
        <row r="80">
          <cell r="G80" t="str">
            <v>X085A437 GROSS</v>
          </cell>
          <cell r="H80" t="str">
            <v>GROSS</v>
          </cell>
          <cell r="I80">
            <v>207</v>
          </cell>
        </row>
        <row r="81">
          <cell r="G81" t="str">
            <v xml:space="preserve"> </v>
          </cell>
          <cell r="H81"/>
          <cell r="I81">
            <v>63602</v>
          </cell>
        </row>
        <row r="82">
          <cell r="G82" t="str">
            <v>X085A275 GROSS</v>
          </cell>
          <cell r="H82" t="str">
            <v>GROSS</v>
          </cell>
          <cell r="I82">
            <v>3</v>
          </cell>
        </row>
        <row r="83">
          <cell r="G83" t="str">
            <v xml:space="preserve"> </v>
          </cell>
          <cell r="H83"/>
          <cell r="I83">
            <v>3</v>
          </cell>
        </row>
        <row r="84">
          <cell r="G84" t="str">
            <v>X085A172 GROSS</v>
          </cell>
          <cell r="H84" t="str">
            <v>GROSS</v>
          </cell>
          <cell r="I84">
            <v>523057.86</v>
          </cell>
        </row>
        <row r="85">
          <cell r="G85" t="str">
            <v>X085A172 INCOME</v>
          </cell>
          <cell r="H85" t="str">
            <v>INCOME</v>
          </cell>
          <cell r="I85">
            <v>-468000</v>
          </cell>
        </row>
        <row r="86">
          <cell r="G86" t="str">
            <v>X085A168 INCOME</v>
          </cell>
          <cell r="H86" t="str">
            <v>INCOME</v>
          </cell>
          <cell r="I86">
            <v>-96333.178719999996</v>
          </cell>
        </row>
        <row r="87">
          <cell r="G87" t="str">
            <v>X085A392 GROSS</v>
          </cell>
          <cell r="H87" t="str">
            <v>GROSS</v>
          </cell>
          <cell r="I87">
            <v>799756.527</v>
          </cell>
        </row>
        <row r="88">
          <cell r="G88" t="str">
            <v>X085A801 GROSS</v>
          </cell>
          <cell r="H88" t="str">
            <v>GROSS</v>
          </cell>
          <cell r="I88">
            <v>198000</v>
          </cell>
        </row>
        <row r="89">
          <cell r="G89" t="str">
            <v>X085A666 GROSS</v>
          </cell>
          <cell r="H89" t="str">
            <v>GROSS</v>
          </cell>
          <cell r="I89">
            <v>428.66399999999999</v>
          </cell>
        </row>
        <row r="90">
          <cell r="G90" t="str">
            <v xml:space="preserve"> </v>
          </cell>
          <cell r="H90"/>
          <cell r="I90">
            <v>956909.87228000001</v>
          </cell>
        </row>
        <row r="91">
          <cell r="G91" t="str">
            <v>X085A490 GROSS</v>
          </cell>
          <cell r="H91" t="str">
            <v>GROSS</v>
          </cell>
          <cell r="I91">
            <v>90</v>
          </cell>
        </row>
        <row r="92">
          <cell r="G92" t="str">
            <v xml:space="preserve"> </v>
          </cell>
          <cell r="H92"/>
          <cell r="I92">
            <v>90</v>
          </cell>
        </row>
        <row r="93">
          <cell r="G93" t="str">
            <v>X085A428 GROSS</v>
          </cell>
          <cell r="H93" t="str">
            <v>GROSS</v>
          </cell>
          <cell r="I93">
            <v>6437</v>
          </cell>
        </row>
        <row r="94">
          <cell r="G94" t="str">
            <v>X085A248 INCOME</v>
          </cell>
          <cell r="H94" t="str">
            <v>INCOME</v>
          </cell>
          <cell r="I94">
            <v>-8925</v>
          </cell>
        </row>
        <row r="95">
          <cell r="G95" t="str">
            <v>X085A460 GROSS</v>
          </cell>
          <cell r="H95" t="str">
            <v>GROSS</v>
          </cell>
          <cell r="I95">
            <v>5922</v>
          </cell>
        </row>
        <row r="96">
          <cell r="G96" t="str">
            <v>X085A565 GROSS</v>
          </cell>
          <cell r="H96" t="str">
            <v>GROSS</v>
          </cell>
          <cell r="I96">
            <v>235</v>
          </cell>
        </row>
        <row r="97">
          <cell r="G97" t="str">
            <v>X085A376 GROSS</v>
          </cell>
          <cell r="H97" t="str">
            <v>GROSS</v>
          </cell>
          <cell r="I97">
            <v>4314</v>
          </cell>
        </row>
        <row r="98">
          <cell r="G98" t="str">
            <v>X085A671 GROSS</v>
          </cell>
          <cell r="H98" t="str">
            <v>GROSS</v>
          </cell>
          <cell r="I98">
            <v>23270</v>
          </cell>
        </row>
        <row r="99">
          <cell r="G99" t="str">
            <v>X085A672 GROSS</v>
          </cell>
          <cell r="H99" t="str">
            <v>GROSS</v>
          </cell>
          <cell r="I99">
            <v>27509</v>
          </cell>
        </row>
        <row r="100">
          <cell r="G100" t="str">
            <v>X085A794 GROSS</v>
          </cell>
          <cell r="H100" t="str">
            <v>GROSS</v>
          </cell>
          <cell r="I100">
            <v>1000</v>
          </cell>
        </row>
        <row r="101">
          <cell r="G101" t="str">
            <v xml:space="preserve"> </v>
          </cell>
          <cell r="H101"/>
          <cell r="I101">
            <v>59762</v>
          </cell>
        </row>
        <row r="102">
          <cell r="G102" t="str">
            <v>X085A184 GROSS</v>
          </cell>
          <cell r="H102" t="str">
            <v>GROSS</v>
          </cell>
          <cell r="I102">
            <v>79.671999999999997</v>
          </cell>
        </row>
        <row r="103">
          <cell r="G103" t="str">
            <v>X085A667 GROSS</v>
          </cell>
          <cell r="H103" t="str">
            <v>GROSS</v>
          </cell>
          <cell r="I103">
            <v>55</v>
          </cell>
        </row>
        <row r="104">
          <cell r="G104" t="str">
            <v>X085A744 GROSS</v>
          </cell>
          <cell r="H104" t="str">
            <v>GROSS</v>
          </cell>
          <cell r="I104">
            <v>2200</v>
          </cell>
        </row>
        <row r="105">
          <cell r="G105" t="str">
            <v>X085A716 GROSS</v>
          </cell>
          <cell r="H105" t="str">
            <v>GROSS</v>
          </cell>
          <cell r="I105">
            <v>44.396800000000006</v>
          </cell>
        </row>
        <row r="106">
          <cell r="G106" t="str">
            <v>X085A791 GROSS</v>
          </cell>
          <cell r="H106" t="str">
            <v>GROSS</v>
          </cell>
          <cell r="I106">
            <v>31.328499999999998</v>
          </cell>
        </row>
        <row r="107">
          <cell r="G107" t="str">
            <v>X085A803 GROSS</v>
          </cell>
          <cell r="H107" t="str">
            <v>GROSS</v>
          </cell>
          <cell r="I107">
            <v>0</v>
          </cell>
        </row>
        <row r="108">
          <cell r="G108" t="str">
            <v xml:space="preserve"> </v>
          </cell>
          <cell r="H108"/>
          <cell r="I108">
            <v>2410.3973000000001</v>
          </cell>
        </row>
        <row r="109">
          <cell r="G109" t="str">
            <v>X085A189 GROSS</v>
          </cell>
          <cell r="H109" t="str">
            <v>GROSS</v>
          </cell>
          <cell r="I109">
            <v>786222</v>
          </cell>
        </row>
        <row r="110">
          <cell r="G110" t="str">
            <v>X085A189 INCOME</v>
          </cell>
          <cell r="H110" t="str">
            <v>INCOME</v>
          </cell>
          <cell r="I110">
            <v>-15058</v>
          </cell>
        </row>
        <row r="111">
          <cell r="G111" t="str">
            <v>X085A431 GROSS</v>
          </cell>
          <cell r="H111" t="str">
            <v>GROSS</v>
          </cell>
          <cell r="I111">
            <v>9766</v>
          </cell>
        </row>
        <row r="112">
          <cell r="G112" t="str">
            <v>X085A199 GROSS</v>
          </cell>
          <cell r="H112" t="str">
            <v>GROSS</v>
          </cell>
          <cell r="I112">
            <v>8226</v>
          </cell>
        </row>
        <row r="113">
          <cell r="G113" t="str">
            <v>X085A199 INCOME</v>
          </cell>
          <cell r="H113" t="str">
            <v>INCOME</v>
          </cell>
          <cell r="I113">
            <v>-337</v>
          </cell>
        </row>
        <row r="114">
          <cell r="G114" t="str">
            <v>X085A487 INCOME</v>
          </cell>
          <cell r="H114" t="str">
            <v>INCOME</v>
          </cell>
          <cell r="I114">
            <v>-5095</v>
          </cell>
        </row>
        <row r="115">
          <cell r="G115" t="str">
            <v>X085A435 GROSS</v>
          </cell>
          <cell r="H115" t="str">
            <v>GROSS</v>
          </cell>
          <cell r="I115">
            <v>1123</v>
          </cell>
        </row>
        <row r="116">
          <cell r="G116" t="str">
            <v>X085A467 GROSS</v>
          </cell>
          <cell r="H116" t="str">
            <v>GROSS</v>
          </cell>
          <cell r="I116">
            <v>38</v>
          </cell>
        </row>
        <row r="117">
          <cell r="G117" t="str">
            <v xml:space="preserve"> </v>
          </cell>
          <cell r="H117"/>
          <cell r="I117">
            <v>784885</v>
          </cell>
        </row>
        <row r="118">
          <cell r="G118" t="str">
            <v>X085A804 GROSS</v>
          </cell>
          <cell r="H118" t="str">
            <v>GROSS</v>
          </cell>
          <cell r="I118">
            <v>21</v>
          </cell>
        </row>
        <row r="119">
          <cell r="G119" t="str">
            <v xml:space="preserve"> </v>
          </cell>
          <cell r="H119"/>
          <cell r="I119">
            <v>21</v>
          </cell>
        </row>
        <row r="120">
          <cell r="G120" t="str">
            <v>X085A758 GROSS</v>
          </cell>
          <cell r="H120" t="str">
            <v>GROSS</v>
          </cell>
          <cell r="I120">
            <v>0</v>
          </cell>
        </row>
        <row r="121">
          <cell r="G121" t="str">
            <v xml:space="preserve"> </v>
          </cell>
          <cell r="H121"/>
          <cell r="I121">
            <v>0</v>
          </cell>
        </row>
        <row r="122">
          <cell r="G122" t="str">
            <v>X085A166 GROSS</v>
          </cell>
          <cell r="H122" t="str">
            <v>GROSS</v>
          </cell>
          <cell r="I122">
            <v>1952.0081100000002</v>
          </cell>
        </row>
        <row r="123">
          <cell r="G123" t="str">
            <v>X085A759 GROSS</v>
          </cell>
          <cell r="H123" t="str">
            <v>GROSS</v>
          </cell>
          <cell r="I123">
            <v>0</v>
          </cell>
        </row>
        <row r="124">
          <cell r="G124" t="str">
            <v>X085A173 GROSS</v>
          </cell>
          <cell r="H124" t="str">
            <v>GROSS</v>
          </cell>
          <cell r="I124">
            <v>926.125</v>
          </cell>
        </row>
        <row r="125">
          <cell r="G125" t="str">
            <v xml:space="preserve"> </v>
          </cell>
          <cell r="H125"/>
          <cell r="I125">
            <v>2878.1331100000002</v>
          </cell>
        </row>
        <row r="126">
          <cell r="G126" t="str">
            <v>X085A761 GROSS</v>
          </cell>
          <cell r="H126" t="str">
            <v>GROSS</v>
          </cell>
          <cell r="I126">
            <v>0</v>
          </cell>
        </row>
        <row r="127">
          <cell r="G127" t="str">
            <v xml:space="preserve"> </v>
          </cell>
          <cell r="H127"/>
          <cell r="I127">
            <v>0</v>
          </cell>
        </row>
      </sheetData>
      <sheetData sheetId="8">
        <row r="4">
          <cell r="F4"/>
          <cell r="G4" t="str">
            <v>Estimates Column</v>
          </cell>
          <cell r="H4" t="str">
            <v>Sum of DCLG NEW Total</v>
          </cell>
        </row>
        <row r="5">
          <cell r="F5" t="str">
            <v>X085A375 INCOME</v>
          </cell>
          <cell r="G5" t="str">
            <v>INCOME</v>
          </cell>
          <cell r="H5">
            <v>-515</v>
          </cell>
        </row>
        <row r="6">
          <cell r="F6" t="str">
            <v xml:space="preserve"> </v>
          </cell>
          <cell r="G6"/>
          <cell r="H6">
            <v>-515</v>
          </cell>
        </row>
        <row r="7">
          <cell r="F7" t="str">
            <v>X085A018 GROSS</v>
          </cell>
          <cell r="G7" t="str">
            <v>GROSS</v>
          </cell>
          <cell r="H7">
            <v>0</v>
          </cell>
        </row>
        <row r="8">
          <cell r="F8" t="str">
            <v xml:space="preserve"> </v>
          </cell>
          <cell r="G8"/>
          <cell r="H8">
            <v>0</v>
          </cell>
        </row>
        <row r="9">
          <cell r="F9" t="str">
            <v>X085A670 GROSS</v>
          </cell>
          <cell r="G9" t="str">
            <v>GROSS</v>
          </cell>
          <cell r="H9">
            <v>0</v>
          </cell>
        </row>
        <row r="10">
          <cell r="F10" t="str">
            <v>X085A462 GROSS</v>
          </cell>
          <cell r="G10" t="str">
            <v>GROSS</v>
          </cell>
          <cell r="H10">
            <v>0</v>
          </cell>
        </row>
        <row r="11">
          <cell r="F11" t="str">
            <v>X085A782 GROSS</v>
          </cell>
          <cell r="G11" t="str">
            <v>GROSS</v>
          </cell>
          <cell r="H11">
            <v>0</v>
          </cell>
        </row>
        <row r="12">
          <cell r="F12" t="str">
            <v xml:space="preserve"> </v>
          </cell>
          <cell r="G12"/>
          <cell r="H12">
            <v>0</v>
          </cell>
        </row>
        <row r="13">
          <cell r="F13" t="str">
            <v>X085A600 GROSS</v>
          </cell>
          <cell r="G13" t="str">
            <v>GROSS</v>
          </cell>
          <cell r="H13">
            <v>155000</v>
          </cell>
        </row>
        <row r="14">
          <cell r="F14" t="str">
            <v xml:space="preserve"> </v>
          </cell>
          <cell r="G14"/>
          <cell r="H14">
            <v>155000</v>
          </cell>
        </row>
        <row r="15">
          <cell r="F15" t="str">
            <v>X085A392 GROSS</v>
          </cell>
          <cell r="G15" t="str">
            <v>GROSS</v>
          </cell>
          <cell r="H15">
            <v>35000</v>
          </cell>
        </row>
        <row r="16">
          <cell r="F16" t="str">
            <v>X085A392 INCOME</v>
          </cell>
          <cell r="G16" t="str">
            <v>INCOME</v>
          </cell>
          <cell r="H16">
            <v>-29190</v>
          </cell>
        </row>
        <row r="17">
          <cell r="F17" t="str">
            <v xml:space="preserve"> </v>
          </cell>
          <cell r="G17"/>
          <cell r="H17">
            <v>5810</v>
          </cell>
        </row>
        <row r="18">
          <cell r="F18" t="str">
            <v>X085A534 GROSS</v>
          </cell>
          <cell r="G18" t="str">
            <v>GROSS</v>
          </cell>
          <cell r="H18">
            <v>3874</v>
          </cell>
        </row>
        <row r="19">
          <cell r="F19" t="str">
            <v>X085A534 INCOME</v>
          </cell>
          <cell r="G19" t="str">
            <v>INCOME</v>
          </cell>
          <cell r="H19">
            <v>-45319</v>
          </cell>
        </row>
        <row r="20">
          <cell r="F20" t="str">
            <v>X085A535 GROSS</v>
          </cell>
          <cell r="G20" t="str">
            <v>GROSS</v>
          </cell>
          <cell r="H20">
            <v>3950</v>
          </cell>
        </row>
        <row r="21">
          <cell r="F21" t="str">
            <v>X085A537 GROSS</v>
          </cell>
          <cell r="G21" t="str">
            <v>GROSS</v>
          </cell>
          <cell r="H21">
            <v>1632</v>
          </cell>
        </row>
        <row r="22">
          <cell r="F22" t="str">
            <v>X085A537 INCOME</v>
          </cell>
          <cell r="G22" t="str">
            <v>INCOME</v>
          </cell>
          <cell r="H22">
            <v>-1582</v>
          </cell>
        </row>
        <row r="23">
          <cell r="F23" t="str">
            <v xml:space="preserve"> </v>
          </cell>
          <cell r="G23"/>
          <cell r="H23">
            <v>-37445</v>
          </cell>
        </row>
        <row r="24">
          <cell r="F24" t="str">
            <v>X085A460 GROSS</v>
          </cell>
          <cell r="G24" t="str">
            <v>GROSS</v>
          </cell>
          <cell r="H24">
            <v>114145</v>
          </cell>
        </row>
        <row r="25">
          <cell r="F25" t="str">
            <v>X085A460 INCOME</v>
          </cell>
          <cell r="G25" t="str">
            <v>INCOME</v>
          </cell>
          <cell r="H25">
            <v>-80453</v>
          </cell>
        </row>
        <row r="26">
          <cell r="F26" t="str">
            <v>X085A565 GROSS</v>
          </cell>
          <cell r="G26" t="str">
            <v>GROSS</v>
          </cell>
          <cell r="H26">
            <v>25077</v>
          </cell>
        </row>
        <row r="27">
          <cell r="F27" t="str">
            <v>X085A565 INCOME</v>
          </cell>
          <cell r="G27" t="str">
            <v>INCOME</v>
          </cell>
          <cell r="H27">
            <v>0</v>
          </cell>
        </row>
        <row r="28">
          <cell r="F28" t="str">
            <v>X085A465 GROSS</v>
          </cell>
          <cell r="G28" t="str">
            <v>GROSS</v>
          </cell>
          <cell r="H28">
            <v>3629862</v>
          </cell>
        </row>
        <row r="29">
          <cell r="F29" t="str">
            <v>X085A376 GROSS</v>
          </cell>
          <cell r="G29" t="str">
            <v>GROSS</v>
          </cell>
          <cell r="H29">
            <v>231</v>
          </cell>
        </row>
        <row r="30">
          <cell r="F30" t="str">
            <v>X085A376 INCOME</v>
          </cell>
          <cell r="G30" t="str">
            <v>INCOME</v>
          </cell>
          <cell r="H30">
            <v>-77233</v>
          </cell>
        </row>
        <row r="31">
          <cell r="F31" t="str">
            <v>X085A671 GROSS</v>
          </cell>
          <cell r="G31" t="str">
            <v>GROSS</v>
          </cell>
          <cell r="H31">
            <v>321000</v>
          </cell>
        </row>
        <row r="32">
          <cell r="F32" t="str">
            <v>X085A671 INCOME</v>
          </cell>
          <cell r="G32" t="str">
            <v>INCOME</v>
          </cell>
          <cell r="H32">
            <v>-192175</v>
          </cell>
        </row>
        <row r="33">
          <cell r="F33" t="str">
            <v>X085A672 GROSS</v>
          </cell>
          <cell r="G33" t="str">
            <v>GROSS</v>
          </cell>
          <cell r="H33">
            <v>310000</v>
          </cell>
        </row>
        <row r="34">
          <cell r="F34" t="str">
            <v>X085A672 INCOME</v>
          </cell>
          <cell r="G34" t="str">
            <v>INCOME</v>
          </cell>
          <cell r="H34">
            <v>-14184</v>
          </cell>
        </row>
        <row r="35">
          <cell r="F35" t="str">
            <v xml:space="preserve"> </v>
          </cell>
          <cell r="G35"/>
          <cell r="H35">
            <v>4036270</v>
          </cell>
        </row>
        <row r="36">
          <cell r="F36" t="str">
            <v>X085A467 GROSS</v>
          </cell>
          <cell r="G36" t="str">
            <v>GROSS</v>
          </cell>
          <cell r="H36">
            <v>450</v>
          </cell>
        </row>
        <row r="37">
          <cell r="F37" t="str">
            <v xml:space="preserve"> </v>
          </cell>
          <cell r="G37"/>
          <cell r="H37">
            <v>450</v>
          </cell>
        </row>
        <row r="38">
          <cell r="F38" t="str">
            <v xml:space="preserve"> </v>
          </cell>
          <cell r="G38"/>
          <cell r="H38">
            <v>4159570</v>
          </cell>
        </row>
      </sheetData>
      <sheetData sheetId="9">
        <row r="12">
          <cell r="G12"/>
          <cell r="H12" t="str">
            <v>Estimates Column</v>
          </cell>
          <cell r="I12" t="str">
            <v xml:space="preserve"> MHCLG Total</v>
          </cell>
        </row>
        <row r="13">
          <cell r="G13" t="str">
            <v>X085A600 GROSS</v>
          </cell>
          <cell r="H13" t="str">
            <v>GROSS</v>
          </cell>
          <cell r="I13">
            <v>155000</v>
          </cell>
        </row>
        <row r="14">
          <cell r="G14" t="str">
            <v xml:space="preserve"> </v>
          </cell>
          <cell r="H14"/>
          <cell r="I14">
            <v>155000</v>
          </cell>
        </row>
        <row r="15">
          <cell r="G15" t="str">
            <v>X085A535 GROSS</v>
          </cell>
          <cell r="H15" t="str">
            <v>GROSS</v>
          </cell>
          <cell r="I15">
            <v>3900</v>
          </cell>
        </row>
        <row r="16">
          <cell r="G16" t="str">
            <v>X085A535 INCOME</v>
          </cell>
          <cell r="H16" t="str">
            <v>INCOME</v>
          </cell>
          <cell r="I16">
            <v>-346</v>
          </cell>
        </row>
        <row r="17">
          <cell r="G17" t="str">
            <v>X085A536 INCOME</v>
          </cell>
          <cell r="H17" t="str">
            <v>INCOME</v>
          </cell>
          <cell r="I17">
            <v>-100</v>
          </cell>
        </row>
        <row r="18">
          <cell r="G18" t="str">
            <v>X085A537 GROSS</v>
          </cell>
          <cell r="H18" t="str">
            <v>GROSS</v>
          </cell>
          <cell r="I18">
            <v>2299</v>
          </cell>
        </row>
        <row r="19">
          <cell r="G19" t="str">
            <v>X085A537 INCOME</v>
          </cell>
          <cell r="H19" t="str">
            <v>INCOME</v>
          </cell>
          <cell r="I19">
            <v>-1328</v>
          </cell>
        </row>
        <row r="20">
          <cell r="G20" t="str">
            <v>X085A534 GROSS</v>
          </cell>
          <cell r="H20" t="str">
            <v>GROSS</v>
          </cell>
          <cell r="I20">
            <v>3874</v>
          </cell>
        </row>
        <row r="21">
          <cell r="G21" t="str">
            <v>X085A534 INCOME</v>
          </cell>
          <cell r="H21" t="str">
            <v>INCOME</v>
          </cell>
          <cell r="I21">
            <v>-38817</v>
          </cell>
        </row>
        <row r="22">
          <cell r="G22" t="str">
            <v xml:space="preserve"> </v>
          </cell>
          <cell r="H22"/>
          <cell r="I22">
            <v>-30518</v>
          </cell>
        </row>
        <row r="23">
          <cell r="G23" t="str">
            <v>X085A375 INCOME</v>
          </cell>
          <cell r="H23" t="str">
            <v>INCOME</v>
          </cell>
          <cell r="I23">
            <v>-515</v>
          </cell>
        </row>
        <row r="24">
          <cell r="G24" t="str">
            <v xml:space="preserve"> </v>
          </cell>
          <cell r="H24"/>
          <cell r="I24">
            <v>-515</v>
          </cell>
        </row>
        <row r="25">
          <cell r="G25" t="str">
            <v>X085A462 GROSS</v>
          </cell>
          <cell r="H25" t="str">
            <v>GROSS</v>
          </cell>
          <cell r="I25">
            <v>0</v>
          </cell>
        </row>
        <row r="26">
          <cell r="G26" t="str">
            <v xml:space="preserve"> </v>
          </cell>
          <cell r="H26"/>
          <cell r="I26">
            <v>0</v>
          </cell>
        </row>
        <row r="27">
          <cell r="G27" t="str">
            <v>X085A392 GROSS</v>
          </cell>
          <cell r="H27" t="str">
            <v>GROSS</v>
          </cell>
          <cell r="I27">
            <v>35000</v>
          </cell>
        </row>
        <row r="28">
          <cell r="G28" t="str">
            <v xml:space="preserve"> </v>
          </cell>
          <cell r="H28"/>
          <cell r="I28">
            <v>35000</v>
          </cell>
        </row>
        <row r="29">
          <cell r="G29" t="str">
            <v>X085A465 GROSS</v>
          </cell>
          <cell r="H29" t="str">
            <v>GROSS</v>
          </cell>
          <cell r="I29">
            <v>3513017</v>
          </cell>
        </row>
        <row r="30">
          <cell r="G30" t="str">
            <v>X085A460 GROSS</v>
          </cell>
          <cell r="H30" t="str">
            <v>GROSS</v>
          </cell>
          <cell r="I30">
            <v>108744</v>
          </cell>
        </row>
        <row r="31">
          <cell r="G31" t="str">
            <v>X085A460 INCOME</v>
          </cell>
          <cell r="H31" t="str">
            <v>INCOME</v>
          </cell>
          <cell r="I31">
            <v>-77768</v>
          </cell>
        </row>
        <row r="32">
          <cell r="G32" t="str">
            <v>X085A565 GROSS</v>
          </cell>
          <cell r="H32" t="str">
            <v>GROSS</v>
          </cell>
          <cell r="I32">
            <v>25137</v>
          </cell>
        </row>
        <row r="33">
          <cell r="G33" t="str">
            <v>X085A565 INCOME</v>
          </cell>
          <cell r="H33" t="str">
            <v>INCOME</v>
          </cell>
          <cell r="I33">
            <v>0</v>
          </cell>
        </row>
        <row r="34">
          <cell r="G34" t="str">
            <v>X085A376 GROSS</v>
          </cell>
          <cell r="H34" t="str">
            <v>GROSS</v>
          </cell>
          <cell r="I34">
            <v>220</v>
          </cell>
        </row>
        <row r="35">
          <cell r="G35" t="str">
            <v>X085A376 INCOME</v>
          </cell>
          <cell r="H35" t="str">
            <v>INCOME</v>
          </cell>
          <cell r="I35">
            <v>-95325</v>
          </cell>
        </row>
        <row r="36">
          <cell r="G36" t="str">
            <v>X085A671 GROSS</v>
          </cell>
          <cell r="H36" t="str">
            <v>GROSS</v>
          </cell>
          <cell r="I36">
            <v>318980</v>
          </cell>
        </row>
        <row r="37">
          <cell r="G37" t="str">
            <v>X085A671 INCOME</v>
          </cell>
          <cell r="H37" t="str">
            <v>INCOME</v>
          </cell>
          <cell r="I37">
            <v>-228915</v>
          </cell>
        </row>
        <row r="38">
          <cell r="G38" t="str">
            <v>X085A672 GROSS</v>
          </cell>
          <cell r="H38" t="str">
            <v>GROSS</v>
          </cell>
          <cell r="I38">
            <v>286227</v>
          </cell>
        </row>
        <row r="39">
          <cell r="G39" t="str">
            <v>X085A672 INCOME</v>
          </cell>
          <cell r="H39" t="str">
            <v>INCOME</v>
          </cell>
          <cell r="I39">
            <v>-14918</v>
          </cell>
        </row>
        <row r="40">
          <cell r="G40" t="str">
            <v xml:space="preserve"> </v>
          </cell>
          <cell r="H40"/>
          <cell r="I40">
            <v>3835399</v>
          </cell>
        </row>
        <row r="41">
          <cell r="G41" t="str">
            <v>X085A467 GROSS</v>
          </cell>
          <cell r="H41" t="str">
            <v>GROSS</v>
          </cell>
          <cell r="I41">
            <v>450</v>
          </cell>
        </row>
        <row r="42">
          <cell r="G42" t="str">
            <v xml:space="preserve"> </v>
          </cell>
          <cell r="H42"/>
          <cell r="I42">
            <v>450</v>
          </cell>
        </row>
      </sheetData>
      <sheetData sheetId="10">
        <row r="5">
          <cell r="G5" t="str">
            <v>X085A556 GROSS</v>
          </cell>
          <cell r="H5">
            <v>2000</v>
          </cell>
          <cell r="I5">
            <v>2000</v>
          </cell>
          <cell r="J5">
            <v>0</v>
          </cell>
          <cell r="K5">
            <v>0</v>
          </cell>
          <cell r="M5">
            <v>2000</v>
          </cell>
          <cell r="N5">
            <v>2000</v>
          </cell>
        </row>
        <row r="6">
          <cell r="G6" t="str">
            <v xml:space="preserve"> </v>
          </cell>
          <cell r="H6"/>
          <cell r="I6"/>
          <cell r="J6">
            <v>0</v>
          </cell>
          <cell r="K6">
            <v>0</v>
          </cell>
          <cell r="M6"/>
          <cell r="N6"/>
        </row>
        <row r="7">
          <cell r="G7" t="str">
            <v xml:space="preserve"> </v>
          </cell>
          <cell r="H7"/>
          <cell r="I7"/>
          <cell r="J7">
            <v>0</v>
          </cell>
          <cell r="K7">
            <v>0</v>
          </cell>
          <cell r="M7"/>
          <cell r="N7"/>
        </row>
        <row r="8">
          <cell r="G8" t="str">
            <v>X085A359 GROSS</v>
          </cell>
          <cell r="H8">
            <v>14000</v>
          </cell>
          <cell r="I8">
            <v>0</v>
          </cell>
          <cell r="J8">
            <v>14000</v>
          </cell>
          <cell r="K8">
            <v>0</v>
          </cell>
          <cell r="M8">
            <v>1210.2044899999999</v>
          </cell>
          <cell r="N8">
            <v>1665.98332</v>
          </cell>
        </row>
        <row r="9">
          <cell r="G9" t="str">
            <v>X085A359 INCOME</v>
          </cell>
          <cell r="H9">
            <v>0</v>
          </cell>
          <cell r="I9">
            <v>0</v>
          </cell>
          <cell r="J9">
            <v>0</v>
          </cell>
          <cell r="K9">
            <v>0</v>
          </cell>
          <cell r="M9">
            <v>-2.0702699999999998</v>
          </cell>
          <cell r="N9">
            <v>-2.0702699999999998</v>
          </cell>
        </row>
        <row r="10">
          <cell r="G10" t="str">
            <v>X085A786 GROSS</v>
          </cell>
          <cell r="H10">
            <v>0</v>
          </cell>
          <cell r="I10">
            <v>0</v>
          </cell>
          <cell r="J10">
            <v>0</v>
          </cell>
          <cell r="K10">
            <v>0</v>
          </cell>
          <cell r="M10">
            <v>-88.188600000000008</v>
          </cell>
          <cell r="N10">
            <v>5035.6919899999994</v>
          </cell>
        </row>
        <row r="11">
          <cell r="G11" t="str">
            <v xml:space="preserve"> </v>
          </cell>
          <cell r="H11"/>
          <cell r="I11"/>
          <cell r="J11">
            <v>0</v>
          </cell>
          <cell r="K11">
            <v>0</v>
          </cell>
          <cell r="M11"/>
          <cell r="N11"/>
        </row>
        <row r="12">
          <cell r="G12" t="str">
            <v>X085A049 GROSS</v>
          </cell>
          <cell r="H12">
            <v>2100</v>
          </cell>
          <cell r="I12">
            <v>2100</v>
          </cell>
          <cell r="J12">
            <v>0</v>
          </cell>
          <cell r="K12">
            <v>0</v>
          </cell>
          <cell r="M12">
            <v>967.05810999999994</v>
          </cell>
          <cell r="N12">
            <v>2975.6558100000002</v>
          </cell>
        </row>
        <row r="13">
          <cell r="G13" t="str">
            <v>X085A049 INCOME</v>
          </cell>
          <cell r="H13">
            <v>0</v>
          </cell>
          <cell r="I13">
            <v>0</v>
          </cell>
          <cell r="J13">
            <v>0</v>
          </cell>
          <cell r="K13">
            <v>0</v>
          </cell>
          <cell r="M13">
            <v>-294.08480000000003</v>
          </cell>
          <cell r="N13">
            <v>-147.56114000000002</v>
          </cell>
        </row>
        <row r="14">
          <cell r="G14" t="str">
            <v>X085A062 GROSS</v>
          </cell>
          <cell r="H14">
            <v>0</v>
          </cell>
          <cell r="I14">
            <v>0</v>
          </cell>
          <cell r="J14">
            <v>0</v>
          </cell>
          <cell r="K14">
            <v>0</v>
          </cell>
          <cell r="M14">
            <v>0</v>
          </cell>
          <cell r="N14">
            <v>-116.75392000000011</v>
          </cell>
        </row>
        <row r="15">
          <cell r="G15" t="str">
            <v>X085A062 INCOME</v>
          </cell>
          <cell r="H15">
            <v>0</v>
          </cell>
          <cell r="I15">
            <v>0</v>
          </cell>
          <cell r="J15">
            <v>0</v>
          </cell>
          <cell r="K15">
            <v>0</v>
          </cell>
          <cell r="M15">
            <v>-5536.5683099999997</v>
          </cell>
          <cell r="N15">
            <v>-5526.5683099999997</v>
          </cell>
        </row>
        <row r="16">
          <cell r="G16" t="str">
            <v xml:space="preserve"> </v>
          </cell>
          <cell r="H16"/>
          <cell r="I16"/>
          <cell r="J16">
            <v>0</v>
          </cell>
          <cell r="K16">
            <v>0</v>
          </cell>
          <cell r="M16"/>
          <cell r="N16"/>
        </row>
        <row r="17">
          <cell r="G17" t="str">
            <v xml:space="preserve"> </v>
          </cell>
          <cell r="H17"/>
          <cell r="I17"/>
          <cell r="J17">
            <v>0</v>
          </cell>
          <cell r="K17">
            <v>0</v>
          </cell>
          <cell r="M17"/>
          <cell r="N17"/>
        </row>
        <row r="18">
          <cell r="G18" t="str">
            <v>X085A390 GROSS</v>
          </cell>
          <cell r="H18">
            <v>0</v>
          </cell>
          <cell r="I18">
            <v>0</v>
          </cell>
          <cell r="J18">
            <v>0</v>
          </cell>
          <cell r="K18">
            <v>0</v>
          </cell>
          <cell r="M18">
            <v>4398.8118799999993</v>
          </cell>
          <cell r="N18">
            <v>4949.1136900000001</v>
          </cell>
        </row>
        <row r="19">
          <cell r="G19" t="str">
            <v xml:space="preserve"> </v>
          </cell>
          <cell r="H19"/>
          <cell r="I19"/>
          <cell r="J19">
            <v>0</v>
          </cell>
          <cell r="K19">
            <v>0</v>
          </cell>
          <cell r="M19"/>
          <cell r="N19"/>
        </row>
        <row r="20">
          <cell r="G20" t="str">
            <v>X085A395 GROSS</v>
          </cell>
          <cell r="H20">
            <v>137000</v>
          </cell>
          <cell r="I20">
            <v>125000</v>
          </cell>
          <cell r="J20">
            <v>0</v>
          </cell>
          <cell r="K20">
            <v>12000</v>
          </cell>
          <cell r="M20">
            <v>132983.33334000001</v>
          </cell>
          <cell r="N20">
            <v>121931</v>
          </cell>
        </row>
        <row r="21">
          <cell r="G21" t="str">
            <v xml:space="preserve"> </v>
          </cell>
          <cell r="H21"/>
          <cell r="I21"/>
          <cell r="J21">
            <v>0</v>
          </cell>
          <cell r="K21">
            <v>0</v>
          </cell>
          <cell r="M21"/>
          <cell r="N21"/>
        </row>
        <row r="22">
          <cell r="G22" t="str">
            <v>X085A377 GROSS</v>
          </cell>
          <cell r="H22">
            <v>26902</v>
          </cell>
          <cell r="I22">
            <v>9302</v>
          </cell>
          <cell r="J22">
            <v>0</v>
          </cell>
          <cell r="K22">
            <v>17600</v>
          </cell>
          <cell r="M22">
            <v>28088.6194</v>
          </cell>
          <cell r="N22">
            <v>26448.6194</v>
          </cell>
        </row>
        <row r="23">
          <cell r="G23" t="str">
            <v xml:space="preserve"> </v>
          </cell>
          <cell r="H23"/>
          <cell r="I23"/>
          <cell r="J23">
            <v>0</v>
          </cell>
          <cell r="K23">
            <v>0</v>
          </cell>
          <cell r="M23"/>
          <cell r="N23"/>
        </row>
        <row r="24">
          <cell r="G24" t="str">
            <v>X085A729 GROSS</v>
          </cell>
          <cell r="H24">
            <v>0</v>
          </cell>
          <cell r="I24">
            <v>0</v>
          </cell>
          <cell r="J24">
            <v>0</v>
          </cell>
          <cell r="K24">
            <v>0</v>
          </cell>
          <cell r="M24">
            <v>66.666330000000002</v>
          </cell>
          <cell r="N24">
            <v>58.333330000000004</v>
          </cell>
        </row>
        <row r="25">
          <cell r="G25" t="str">
            <v>X085A729 INCOME</v>
          </cell>
          <cell r="H25">
            <v>0</v>
          </cell>
          <cell r="I25">
            <v>0</v>
          </cell>
          <cell r="J25">
            <v>0</v>
          </cell>
          <cell r="K25">
            <v>0</v>
          </cell>
          <cell r="M25">
            <v>-1700</v>
          </cell>
          <cell r="N25">
            <v>-1700</v>
          </cell>
        </row>
        <row r="26">
          <cell r="G26" t="str">
            <v xml:space="preserve"> </v>
          </cell>
          <cell r="H26"/>
          <cell r="I26"/>
          <cell r="J26">
            <v>0</v>
          </cell>
          <cell r="K26">
            <v>0</v>
          </cell>
          <cell r="M26"/>
          <cell r="N26"/>
        </row>
        <row r="27">
          <cell r="G27" t="str">
            <v>X085A704 GROSS</v>
          </cell>
          <cell r="H27">
            <v>3000</v>
          </cell>
          <cell r="I27">
            <v>3000</v>
          </cell>
          <cell r="J27">
            <v>0</v>
          </cell>
          <cell r="K27">
            <v>0</v>
          </cell>
          <cell r="M27">
            <v>2000</v>
          </cell>
          <cell r="N27">
            <v>2000</v>
          </cell>
        </row>
        <row r="28">
          <cell r="G28" t="str">
            <v>X085A413 GROSS</v>
          </cell>
          <cell r="H28">
            <v>14000</v>
          </cell>
          <cell r="I28">
            <v>0</v>
          </cell>
          <cell r="J28">
            <v>0</v>
          </cell>
          <cell r="K28">
            <v>14000</v>
          </cell>
          <cell r="M28">
            <v>171.3</v>
          </cell>
          <cell r="N28">
            <v>160.50200000000001</v>
          </cell>
        </row>
        <row r="29">
          <cell r="G29" t="str">
            <v xml:space="preserve"> </v>
          </cell>
          <cell r="H29"/>
          <cell r="I29"/>
          <cell r="J29">
            <v>0</v>
          </cell>
          <cell r="K29">
            <v>0</v>
          </cell>
          <cell r="M29"/>
          <cell r="N29"/>
        </row>
        <row r="30">
          <cell r="G30" t="str">
            <v>X085A774 GROSS</v>
          </cell>
          <cell r="H30">
            <v>0</v>
          </cell>
          <cell r="I30">
            <v>0</v>
          </cell>
          <cell r="J30">
            <v>0</v>
          </cell>
          <cell r="K30">
            <v>0</v>
          </cell>
          <cell r="M30">
            <v>500</v>
          </cell>
          <cell r="N30">
            <v>500</v>
          </cell>
        </row>
        <row r="31">
          <cell r="G31" t="str">
            <v xml:space="preserve"> </v>
          </cell>
          <cell r="H31"/>
          <cell r="I31"/>
          <cell r="J31">
            <v>0</v>
          </cell>
          <cell r="K31">
            <v>0</v>
          </cell>
          <cell r="M31"/>
          <cell r="N31"/>
        </row>
        <row r="32">
          <cell r="G32" t="str">
            <v>X085A773 GROSS</v>
          </cell>
          <cell r="H32">
            <v>200</v>
          </cell>
          <cell r="I32">
            <v>200</v>
          </cell>
          <cell r="J32">
            <v>0</v>
          </cell>
          <cell r="K32">
            <v>0</v>
          </cell>
          <cell r="M32">
            <v>300</v>
          </cell>
          <cell r="N32">
            <v>300</v>
          </cell>
        </row>
        <row r="33">
          <cell r="G33" t="str">
            <v>X085A746 GROSS</v>
          </cell>
          <cell r="H33">
            <v>0</v>
          </cell>
          <cell r="I33">
            <v>0</v>
          </cell>
          <cell r="J33">
            <v>0</v>
          </cell>
          <cell r="K33">
            <v>0</v>
          </cell>
          <cell r="M33">
            <v>2037.5</v>
          </cell>
          <cell r="N33">
            <v>2037.5</v>
          </cell>
        </row>
        <row r="34">
          <cell r="G34" t="str">
            <v xml:space="preserve"> </v>
          </cell>
          <cell r="H34"/>
          <cell r="I34"/>
          <cell r="J34">
            <v>0</v>
          </cell>
          <cell r="K34">
            <v>0</v>
          </cell>
          <cell r="M34"/>
          <cell r="N34"/>
        </row>
        <row r="35">
          <cell r="G35" t="str">
            <v>X085A792 GROSS</v>
          </cell>
          <cell r="H35">
            <v>270</v>
          </cell>
          <cell r="I35">
            <v>0</v>
          </cell>
          <cell r="J35">
            <v>0</v>
          </cell>
          <cell r="K35">
            <v>270</v>
          </cell>
          <cell r="M35">
            <v>230</v>
          </cell>
          <cell r="N35">
            <v>330</v>
          </cell>
        </row>
        <row r="36">
          <cell r="G36" t="str">
            <v xml:space="preserve"> </v>
          </cell>
          <cell r="H36"/>
          <cell r="I36"/>
          <cell r="J36">
            <v>0</v>
          </cell>
          <cell r="K36">
            <v>0</v>
          </cell>
          <cell r="M36"/>
          <cell r="N36"/>
        </row>
        <row r="37">
          <cell r="G37" t="str">
            <v xml:space="preserve"> </v>
          </cell>
          <cell r="H37"/>
          <cell r="I37"/>
          <cell r="J37">
            <v>0</v>
          </cell>
          <cell r="K37">
            <v>0</v>
          </cell>
          <cell r="M37"/>
          <cell r="N37"/>
        </row>
        <row r="38">
          <cell r="G38" t="str">
            <v>X085A011 GROSS</v>
          </cell>
          <cell r="H38">
            <v>14200</v>
          </cell>
          <cell r="I38">
            <v>2000</v>
          </cell>
          <cell r="J38">
            <v>0</v>
          </cell>
          <cell r="K38">
            <v>12200</v>
          </cell>
          <cell r="M38">
            <v>174.53</v>
          </cell>
          <cell r="N38">
            <v>121.81554000000001</v>
          </cell>
        </row>
        <row r="39">
          <cell r="G39" t="str">
            <v xml:space="preserve"> </v>
          </cell>
          <cell r="H39"/>
          <cell r="I39"/>
          <cell r="J39">
            <v>0</v>
          </cell>
          <cell r="K39">
            <v>0</v>
          </cell>
          <cell r="M39"/>
          <cell r="N39"/>
        </row>
        <row r="40">
          <cell r="G40" t="str">
            <v xml:space="preserve"> </v>
          </cell>
          <cell r="H40"/>
          <cell r="I40"/>
          <cell r="J40">
            <v>0</v>
          </cell>
          <cell r="K40">
            <v>0</v>
          </cell>
          <cell r="M40"/>
          <cell r="N40"/>
        </row>
        <row r="41">
          <cell r="G41" t="str">
            <v>X085A599 GROSS</v>
          </cell>
          <cell r="H41">
            <v>1200</v>
          </cell>
          <cell r="I41">
            <v>0</v>
          </cell>
          <cell r="J41">
            <v>0</v>
          </cell>
          <cell r="K41">
            <v>1200</v>
          </cell>
          <cell r="M41">
            <v>713</v>
          </cell>
          <cell r="N41">
            <v>366.20800000000003</v>
          </cell>
        </row>
        <row r="42">
          <cell r="G42" t="str">
            <v xml:space="preserve"> </v>
          </cell>
          <cell r="H42"/>
          <cell r="I42"/>
          <cell r="J42">
            <v>0</v>
          </cell>
          <cell r="K42">
            <v>0</v>
          </cell>
          <cell r="M42"/>
          <cell r="N42"/>
        </row>
        <row r="43">
          <cell r="G43" t="str">
            <v>X085A316 GROSS</v>
          </cell>
          <cell r="H43">
            <v>1415</v>
          </cell>
          <cell r="I43">
            <v>1200</v>
          </cell>
          <cell r="J43">
            <v>0</v>
          </cell>
          <cell r="K43">
            <v>215</v>
          </cell>
          <cell r="M43">
            <v>1411.18237</v>
          </cell>
          <cell r="N43">
            <v>1235.9664</v>
          </cell>
        </row>
        <row r="44">
          <cell r="G44" t="str">
            <v>X085A769 GROSS</v>
          </cell>
          <cell r="H44">
            <v>3925</v>
          </cell>
          <cell r="I44">
            <v>3925</v>
          </cell>
          <cell r="J44">
            <v>0</v>
          </cell>
          <cell r="K44">
            <v>0</v>
          </cell>
          <cell r="M44">
            <v>3500</v>
          </cell>
          <cell r="N44">
            <v>0.15399999999999636</v>
          </cell>
        </row>
        <row r="45">
          <cell r="G45" t="str">
            <v>X085A662 GROSS</v>
          </cell>
          <cell r="H45">
            <v>1400</v>
          </cell>
          <cell r="I45">
            <v>0</v>
          </cell>
          <cell r="J45">
            <v>0</v>
          </cell>
          <cell r="K45">
            <v>1400</v>
          </cell>
          <cell r="M45">
            <v>1500.0002899999999</v>
          </cell>
          <cell r="N45">
            <v>331.54528999999997</v>
          </cell>
        </row>
        <row r="46">
          <cell r="G46" t="str">
            <v>X085A730 GROSS</v>
          </cell>
          <cell r="H46">
            <v>6000</v>
          </cell>
          <cell r="I46">
            <v>1615</v>
          </cell>
          <cell r="J46">
            <v>0</v>
          </cell>
          <cell r="K46">
            <v>4385</v>
          </cell>
          <cell r="M46">
            <v>15306.809139999999</v>
          </cell>
          <cell r="N46">
            <v>16748.1211</v>
          </cell>
        </row>
        <row r="47">
          <cell r="G47" t="str">
            <v>X085A730 INCOME</v>
          </cell>
          <cell r="H47">
            <v>0</v>
          </cell>
          <cell r="I47">
            <v>0</v>
          </cell>
          <cell r="J47">
            <v>0</v>
          </cell>
          <cell r="K47">
            <v>0</v>
          </cell>
          <cell r="M47">
            <v>-66.900000000000006</v>
          </cell>
          <cell r="N47">
            <v>-66.900000000000006</v>
          </cell>
        </row>
        <row r="48">
          <cell r="G48" t="str">
            <v xml:space="preserve"> </v>
          </cell>
          <cell r="H48"/>
          <cell r="I48"/>
          <cell r="J48">
            <v>0</v>
          </cell>
          <cell r="K48">
            <v>0</v>
          </cell>
          <cell r="M48"/>
          <cell r="N48"/>
        </row>
        <row r="49">
          <cell r="G49" t="str">
            <v>X085A575 GROSS</v>
          </cell>
          <cell r="H49">
            <v>12050</v>
          </cell>
          <cell r="I49">
            <v>5200</v>
          </cell>
          <cell r="J49">
            <v>0</v>
          </cell>
          <cell r="K49">
            <v>6850</v>
          </cell>
          <cell r="M49">
            <v>11100.029349999999</v>
          </cell>
          <cell r="N49">
            <v>7549.5891000000001</v>
          </cell>
        </row>
        <row r="50">
          <cell r="G50" t="str">
            <v>X085A574 GROSS</v>
          </cell>
          <cell r="H50">
            <v>8000</v>
          </cell>
          <cell r="I50">
            <v>8000</v>
          </cell>
          <cell r="J50">
            <v>0</v>
          </cell>
          <cell r="K50">
            <v>0</v>
          </cell>
          <cell r="M50">
            <v>8000</v>
          </cell>
          <cell r="N50">
            <v>7985</v>
          </cell>
        </row>
        <row r="51">
          <cell r="G51" t="str">
            <v xml:space="preserve"> </v>
          </cell>
          <cell r="H51"/>
          <cell r="I51"/>
          <cell r="J51">
            <v>0</v>
          </cell>
          <cell r="K51">
            <v>0</v>
          </cell>
          <cell r="M51"/>
          <cell r="N51"/>
        </row>
        <row r="52">
          <cell r="G52" t="str">
            <v>X085A583 GROSS</v>
          </cell>
          <cell r="H52">
            <v>0</v>
          </cell>
          <cell r="I52">
            <v>0</v>
          </cell>
          <cell r="J52">
            <v>0</v>
          </cell>
          <cell r="K52">
            <v>0</v>
          </cell>
          <cell r="M52">
            <v>1832</v>
          </cell>
          <cell r="N52">
            <v>1138</v>
          </cell>
        </row>
        <row r="53">
          <cell r="G53" t="str">
            <v xml:space="preserve"> </v>
          </cell>
          <cell r="H53"/>
          <cell r="I53"/>
          <cell r="J53">
            <v>0</v>
          </cell>
          <cell r="K53">
            <v>0</v>
          </cell>
          <cell r="M53"/>
          <cell r="N53"/>
        </row>
        <row r="54">
          <cell r="G54" t="str">
            <v xml:space="preserve"> </v>
          </cell>
          <cell r="H54"/>
          <cell r="I54"/>
          <cell r="J54">
            <v>0</v>
          </cell>
          <cell r="K54">
            <v>0</v>
          </cell>
          <cell r="M54"/>
          <cell r="N54"/>
        </row>
        <row r="55">
          <cell r="G55" t="str">
            <v>X085A356 GROSS</v>
          </cell>
          <cell r="H55">
            <v>3150</v>
          </cell>
          <cell r="I55">
            <v>3150</v>
          </cell>
          <cell r="J55">
            <v>0</v>
          </cell>
          <cell r="K55">
            <v>0</v>
          </cell>
          <cell r="M55">
            <v>4150.0000199999995</v>
          </cell>
          <cell r="N55">
            <v>840.96717000000012</v>
          </cell>
        </row>
        <row r="56">
          <cell r="G56" t="str">
            <v xml:space="preserve"> </v>
          </cell>
          <cell r="H56"/>
          <cell r="I56"/>
          <cell r="J56">
            <v>0</v>
          </cell>
          <cell r="K56">
            <v>0</v>
          </cell>
          <cell r="M56"/>
          <cell r="N56"/>
        </row>
        <row r="57">
          <cell r="G57" t="str">
            <v xml:space="preserve"> </v>
          </cell>
          <cell r="H57"/>
          <cell r="I57"/>
          <cell r="J57">
            <v>0</v>
          </cell>
          <cell r="K57">
            <v>0</v>
          </cell>
          <cell r="M57"/>
          <cell r="N57"/>
        </row>
        <row r="58">
          <cell r="G58" t="str">
            <v>X085A600 INCOME</v>
          </cell>
          <cell r="H58">
            <v>0</v>
          </cell>
          <cell r="I58">
            <v>0</v>
          </cell>
          <cell r="J58">
            <v>0</v>
          </cell>
          <cell r="K58">
            <v>0</v>
          </cell>
          <cell r="M58">
            <v>-1096.57</v>
          </cell>
          <cell r="N58">
            <v>-1096.57</v>
          </cell>
        </row>
        <row r="59">
          <cell r="G59" t="str">
            <v xml:space="preserve"> </v>
          </cell>
          <cell r="H59"/>
          <cell r="I59"/>
          <cell r="J59">
            <v>0</v>
          </cell>
          <cell r="K59">
            <v>0</v>
          </cell>
          <cell r="M59"/>
          <cell r="N59"/>
        </row>
        <row r="60">
          <cell r="G60" t="str">
            <v>X085A787 GROSS</v>
          </cell>
          <cell r="H60">
            <v>4000</v>
          </cell>
          <cell r="I60">
            <v>0</v>
          </cell>
          <cell r="J60">
            <v>0</v>
          </cell>
          <cell r="K60">
            <v>4000</v>
          </cell>
          <cell r="M60">
            <v>4000</v>
          </cell>
          <cell r="N60">
            <v>4000</v>
          </cell>
        </row>
        <row r="61">
          <cell r="G61" t="str">
            <v>X085A797 GROSS</v>
          </cell>
          <cell r="H61">
            <v>500</v>
          </cell>
          <cell r="I61">
            <v>0</v>
          </cell>
          <cell r="J61">
            <v>0</v>
          </cell>
          <cell r="K61">
            <v>500</v>
          </cell>
          <cell r="M61">
            <v>13500</v>
          </cell>
          <cell r="N61">
            <v>13500</v>
          </cell>
        </row>
        <row r="62">
          <cell r="G62" t="str">
            <v xml:space="preserve"> </v>
          </cell>
          <cell r="H62"/>
          <cell r="I62"/>
          <cell r="J62">
            <v>0</v>
          </cell>
          <cell r="K62">
            <v>0</v>
          </cell>
          <cell r="M62"/>
          <cell r="N62"/>
        </row>
        <row r="63">
          <cell r="G63" t="str">
            <v>X085A703 GROSS</v>
          </cell>
          <cell r="H63">
            <v>8800</v>
          </cell>
          <cell r="I63">
            <v>0</v>
          </cell>
          <cell r="J63">
            <v>0</v>
          </cell>
          <cell r="K63">
            <v>8800</v>
          </cell>
          <cell r="M63">
            <v>16800</v>
          </cell>
          <cell r="N63">
            <v>16800</v>
          </cell>
        </row>
        <row r="64">
          <cell r="G64" t="str">
            <v xml:space="preserve"> </v>
          </cell>
          <cell r="H64"/>
          <cell r="I64"/>
          <cell r="J64">
            <v>0</v>
          </cell>
          <cell r="K64">
            <v>0</v>
          </cell>
          <cell r="M64"/>
          <cell r="N64"/>
        </row>
        <row r="65">
          <cell r="G65" t="str">
            <v>X085A780 GROSS</v>
          </cell>
          <cell r="H65">
            <v>0</v>
          </cell>
          <cell r="I65">
            <v>0</v>
          </cell>
          <cell r="J65">
            <v>0</v>
          </cell>
          <cell r="K65">
            <v>0</v>
          </cell>
          <cell r="M65">
            <v>600</v>
          </cell>
          <cell r="N65">
            <v>600</v>
          </cell>
        </row>
        <row r="66">
          <cell r="G66" t="str">
            <v xml:space="preserve"> </v>
          </cell>
          <cell r="H66"/>
          <cell r="I66"/>
          <cell r="J66">
            <v>0</v>
          </cell>
          <cell r="K66">
            <v>0</v>
          </cell>
          <cell r="M66"/>
          <cell r="N66"/>
        </row>
        <row r="67">
          <cell r="G67" t="str">
            <v>X085A779 GROSS</v>
          </cell>
          <cell r="H67">
            <v>0</v>
          </cell>
          <cell r="I67">
            <v>0</v>
          </cell>
          <cell r="J67">
            <v>0</v>
          </cell>
          <cell r="K67">
            <v>0</v>
          </cell>
          <cell r="M67">
            <v>0</v>
          </cell>
          <cell r="N67">
            <v>0</v>
          </cell>
        </row>
        <row r="68">
          <cell r="G68" t="str">
            <v xml:space="preserve"> </v>
          </cell>
          <cell r="H68"/>
          <cell r="I68"/>
          <cell r="J68">
            <v>0</v>
          </cell>
          <cell r="K68">
            <v>0</v>
          </cell>
          <cell r="M68"/>
          <cell r="N68"/>
        </row>
        <row r="69">
          <cell r="G69" t="str">
            <v>X085A665 GROSS</v>
          </cell>
          <cell r="H69">
            <v>2250</v>
          </cell>
          <cell r="I69">
            <v>2250</v>
          </cell>
          <cell r="J69">
            <v>0</v>
          </cell>
          <cell r="K69">
            <v>0</v>
          </cell>
          <cell r="M69">
            <v>1500</v>
          </cell>
          <cell r="N69">
            <v>500</v>
          </cell>
        </row>
        <row r="70">
          <cell r="G70" t="str">
            <v>X085A584 GROSS</v>
          </cell>
          <cell r="H70">
            <v>0</v>
          </cell>
          <cell r="I70">
            <v>0</v>
          </cell>
          <cell r="J70">
            <v>0</v>
          </cell>
          <cell r="K70">
            <v>0</v>
          </cell>
          <cell r="M70">
            <v>16036</v>
          </cell>
          <cell r="N70">
            <v>16036</v>
          </cell>
        </row>
        <row r="71">
          <cell r="G71" t="str">
            <v xml:space="preserve"> </v>
          </cell>
          <cell r="H71"/>
          <cell r="I71"/>
          <cell r="J71">
            <v>0</v>
          </cell>
          <cell r="K71">
            <v>0</v>
          </cell>
          <cell r="M71"/>
          <cell r="N71"/>
        </row>
        <row r="72">
          <cell r="G72" t="str">
            <v xml:space="preserve"> </v>
          </cell>
          <cell r="H72"/>
          <cell r="I72"/>
          <cell r="J72">
            <v>0</v>
          </cell>
          <cell r="K72">
            <v>0</v>
          </cell>
          <cell r="M72"/>
          <cell r="N72"/>
        </row>
        <row r="73">
          <cell r="G73" t="str">
            <v>X085A762 GROSS</v>
          </cell>
          <cell r="H73">
            <v>14500</v>
          </cell>
          <cell r="I73">
            <v>0</v>
          </cell>
          <cell r="J73">
            <v>0</v>
          </cell>
          <cell r="K73">
            <v>14500</v>
          </cell>
          <cell r="M73">
            <v>34500</v>
          </cell>
          <cell r="N73">
            <v>15000</v>
          </cell>
        </row>
        <row r="74">
          <cell r="G74" t="str">
            <v xml:space="preserve"> </v>
          </cell>
          <cell r="H74"/>
          <cell r="I74"/>
          <cell r="J74">
            <v>0</v>
          </cell>
          <cell r="K74">
            <v>0</v>
          </cell>
          <cell r="M74"/>
          <cell r="N74"/>
        </row>
        <row r="75">
          <cell r="G75" t="str">
            <v>X085A710 GROSS</v>
          </cell>
          <cell r="H75">
            <v>0</v>
          </cell>
          <cell r="I75">
            <v>0</v>
          </cell>
          <cell r="J75">
            <v>0</v>
          </cell>
          <cell r="K75">
            <v>0</v>
          </cell>
          <cell r="M75">
            <v>-8</v>
          </cell>
          <cell r="N75">
            <v>370</v>
          </cell>
        </row>
        <row r="76">
          <cell r="G76" t="str">
            <v xml:space="preserve"> </v>
          </cell>
          <cell r="H76"/>
          <cell r="I76"/>
          <cell r="J76">
            <v>0</v>
          </cell>
          <cell r="K76">
            <v>0</v>
          </cell>
          <cell r="M76"/>
          <cell r="N76"/>
        </row>
        <row r="77">
          <cell r="G77" t="str">
            <v>X085A535 GROSS</v>
          </cell>
          <cell r="H77">
            <v>-3293</v>
          </cell>
          <cell r="I77">
            <v>0</v>
          </cell>
          <cell r="J77">
            <v>0</v>
          </cell>
          <cell r="K77">
            <v>-3293</v>
          </cell>
          <cell r="M77">
            <v>-1808</v>
          </cell>
          <cell r="N77">
            <v>-1240</v>
          </cell>
        </row>
        <row r="78">
          <cell r="G78" t="str">
            <v>X085A535 INCOME</v>
          </cell>
          <cell r="H78">
            <v>0</v>
          </cell>
          <cell r="I78">
            <v>0</v>
          </cell>
          <cell r="J78">
            <v>0</v>
          </cell>
          <cell r="K78">
            <v>0</v>
          </cell>
          <cell r="M78">
            <v>0</v>
          </cell>
          <cell r="N78">
            <v>-29</v>
          </cell>
        </row>
        <row r="79">
          <cell r="G79" t="str">
            <v>X085A536 GROSS</v>
          </cell>
          <cell r="H79">
            <v>-4450</v>
          </cell>
          <cell r="I79">
            <v>0</v>
          </cell>
          <cell r="J79">
            <v>0</v>
          </cell>
          <cell r="K79">
            <v>-4450</v>
          </cell>
          <cell r="M79">
            <v>-975</v>
          </cell>
          <cell r="N79">
            <v>-945</v>
          </cell>
        </row>
        <row r="80">
          <cell r="G80" t="str">
            <v>X085A537 GROSS</v>
          </cell>
          <cell r="H80">
            <v>-7</v>
          </cell>
          <cell r="I80">
            <v>0</v>
          </cell>
          <cell r="J80">
            <v>0</v>
          </cell>
          <cell r="K80">
            <v>-7</v>
          </cell>
          <cell r="M80">
            <v>0</v>
          </cell>
          <cell r="N80">
            <v>-255</v>
          </cell>
        </row>
        <row r="81">
          <cell r="G81" t="str">
            <v xml:space="preserve"> </v>
          </cell>
          <cell r="H81"/>
          <cell r="I81"/>
          <cell r="J81">
            <v>0</v>
          </cell>
          <cell r="K81">
            <v>0</v>
          </cell>
          <cell r="M81"/>
          <cell r="N81"/>
        </row>
        <row r="82">
          <cell r="G82" t="str">
            <v>X085A641 GROSS</v>
          </cell>
          <cell r="H82">
            <v>0</v>
          </cell>
          <cell r="I82">
            <v>0</v>
          </cell>
          <cell r="J82">
            <v>0</v>
          </cell>
          <cell r="K82">
            <v>0</v>
          </cell>
          <cell r="M82">
            <v>0</v>
          </cell>
          <cell r="N82">
            <v>0</v>
          </cell>
        </row>
        <row r="83">
          <cell r="G83" t="str">
            <v>X085A641 INCOME</v>
          </cell>
          <cell r="H83">
            <v>0</v>
          </cell>
          <cell r="I83">
            <v>0</v>
          </cell>
          <cell r="J83">
            <v>0</v>
          </cell>
          <cell r="K83">
            <v>0</v>
          </cell>
          <cell r="M83">
            <v>0</v>
          </cell>
          <cell r="N83">
            <v>0</v>
          </cell>
        </row>
        <row r="84">
          <cell r="G84" t="str">
            <v xml:space="preserve"> </v>
          </cell>
          <cell r="H84"/>
          <cell r="I84"/>
          <cell r="J84">
            <v>0</v>
          </cell>
          <cell r="K84">
            <v>0</v>
          </cell>
          <cell r="M84"/>
          <cell r="N84"/>
        </row>
        <row r="85">
          <cell r="G85" t="str">
            <v>X085A757 GROSS</v>
          </cell>
          <cell r="H85">
            <v>0</v>
          </cell>
          <cell r="I85">
            <v>0</v>
          </cell>
          <cell r="J85">
            <v>0</v>
          </cell>
          <cell r="K85">
            <v>0</v>
          </cell>
          <cell r="M85">
            <v>1199</v>
          </cell>
          <cell r="N85">
            <v>2350</v>
          </cell>
        </row>
        <row r="86">
          <cell r="G86" t="str">
            <v xml:space="preserve"> </v>
          </cell>
          <cell r="H86"/>
          <cell r="I86"/>
          <cell r="J86">
            <v>0</v>
          </cell>
          <cell r="K86">
            <v>0</v>
          </cell>
          <cell r="M86"/>
          <cell r="N86"/>
        </row>
        <row r="87">
          <cell r="G87" t="str">
            <v>X085A795 GROSS</v>
          </cell>
          <cell r="H87">
            <v>6000</v>
          </cell>
          <cell r="I87">
            <v>5400</v>
          </cell>
          <cell r="J87">
            <v>0</v>
          </cell>
          <cell r="K87">
            <v>600</v>
          </cell>
          <cell r="M87">
            <v>2772</v>
          </cell>
          <cell r="N87">
            <v>1966</v>
          </cell>
        </row>
        <row r="88">
          <cell r="G88" t="str">
            <v>X085A795 INCOME</v>
          </cell>
          <cell r="H88">
            <v>-9351</v>
          </cell>
          <cell r="I88"/>
          <cell r="J88">
            <v>0</v>
          </cell>
          <cell r="K88">
            <v>-9351</v>
          </cell>
          <cell r="M88">
            <v>-2904</v>
          </cell>
          <cell r="N88">
            <v>-2593</v>
          </cell>
        </row>
        <row r="89">
          <cell r="G89" t="str">
            <v xml:space="preserve"> </v>
          </cell>
          <cell r="H89"/>
          <cell r="I89"/>
          <cell r="J89">
            <v>0</v>
          </cell>
          <cell r="K89">
            <v>0</v>
          </cell>
          <cell r="M89"/>
          <cell r="N89"/>
        </row>
        <row r="90">
          <cell r="G90" t="str">
            <v>X085A796 GROSS</v>
          </cell>
          <cell r="H90">
            <v>800</v>
          </cell>
          <cell r="I90">
            <v>0</v>
          </cell>
          <cell r="J90">
            <v>0</v>
          </cell>
          <cell r="K90">
            <v>800</v>
          </cell>
          <cell r="M90">
            <v>600</v>
          </cell>
          <cell r="N90">
            <v>0</v>
          </cell>
        </row>
        <row r="91">
          <cell r="G91" t="str">
            <v>X085A534 GROSS</v>
          </cell>
          <cell r="H91">
            <v>26000</v>
          </cell>
          <cell r="I91">
            <v>23000</v>
          </cell>
          <cell r="J91">
            <v>0</v>
          </cell>
          <cell r="K91">
            <v>3000</v>
          </cell>
          <cell r="M91">
            <v>-28560</v>
          </cell>
          <cell r="N91">
            <v>-38448</v>
          </cell>
        </row>
        <row r="92">
          <cell r="G92" t="str">
            <v>X085A534 INCOME</v>
          </cell>
          <cell r="H92">
            <v>-33065</v>
          </cell>
          <cell r="I92">
            <v>-33065</v>
          </cell>
          <cell r="J92">
            <v>0</v>
          </cell>
          <cell r="K92">
            <v>0</v>
          </cell>
          <cell r="M92">
            <v>-9904</v>
          </cell>
          <cell r="N92">
            <v>-12231</v>
          </cell>
        </row>
        <row r="93">
          <cell r="G93" t="str">
            <v xml:space="preserve"> </v>
          </cell>
          <cell r="H93"/>
          <cell r="I93"/>
          <cell r="J93">
            <v>0</v>
          </cell>
          <cell r="K93">
            <v>0</v>
          </cell>
          <cell r="M93"/>
          <cell r="N93"/>
        </row>
        <row r="94">
          <cell r="G94" t="str">
            <v xml:space="preserve"> </v>
          </cell>
          <cell r="H94"/>
          <cell r="I94"/>
          <cell r="J94">
            <v>0</v>
          </cell>
          <cell r="K94">
            <v>0</v>
          </cell>
          <cell r="M94"/>
          <cell r="N94"/>
        </row>
        <row r="95">
          <cell r="G95" t="str">
            <v xml:space="preserve"> </v>
          </cell>
          <cell r="H95"/>
          <cell r="I95"/>
          <cell r="J95">
            <v>0</v>
          </cell>
          <cell r="K95">
            <v>0</v>
          </cell>
          <cell r="M95"/>
          <cell r="N95"/>
        </row>
        <row r="96">
          <cell r="G96" t="str">
            <v>X085A764 GROSS</v>
          </cell>
          <cell r="H96">
            <v>13050</v>
          </cell>
          <cell r="I96">
            <v>0</v>
          </cell>
          <cell r="J96">
            <v>13050</v>
          </cell>
          <cell r="K96">
            <v>0</v>
          </cell>
          <cell r="M96">
            <v>8122.98596</v>
          </cell>
          <cell r="N96">
            <v>10267.981309999999</v>
          </cell>
        </row>
        <row r="97">
          <cell r="G97" t="str">
            <v>X085A768 GROSS</v>
          </cell>
          <cell r="H97">
            <v>1950</v>
          </cell>
          <cell r="I97">
            <v>0</v>
          </cell>
          <cell r="J97">
            <v>0</v>
          </cell>
          <cell r="K97">
            <v>1950</v>
          </cell>
          <cell r="M97">
            <v>9001.1367900000005</v>
          </cell>
          <cell r="N97">
            <v>9001.1367900000005</v>
          </cell>
        </row>
        <row r="98">
          <cell r="G98" t="str">
            <v>X085A765 GROSS</v>
          </cell>
          <cell r="H98">
            <v>800</v>
          </cell>
          <cell r="I98">
            <v>800</v>
          </cell>
          <cell r="J98">
            <v>0</v>
          </cell>
          <cell r="K98">
            <v>0</v>
          </cell>
          <cell r="M98">
            <v>94.2</v>
          </cell>
          <cell r="N98">
            <v>75</v>
          </cell>
        </row>
        <row r="99">
          <cell r="G99" t="str">
            <v>X085A770 GROSS</v>
          </cell>
          <cell r="H99">
            <v>1000</v>
          </cell>
          <cell r="I99">
            <v>0</v>
          </cell>
          <cell r="J99">
            <v>1000</v>
          </cell>
          <cell r="K99">
            <v>0</v>
          </cell>
          <cell r="M99">
            <v>1000.0069999999998</v>
          </cell>
          <cell r="N99">
            <v>571.77557999999988</v>
          </cell>
        </row>
        <row r="100">
          <cell r="G100" t="str">
            <v>X085A812 GROSS</v>
          </cell>
          <cell r="H100">
            <v>4350</v>
          </cell>
          <cell r="I100">
            <v>0</v>
          </cell>
          <cell r="J100">
            <v>4350</v>
          </cell>
          <cell r="K100">
            <v>0</v>
          </cell>
          <cell r="M100">
            <v>0</v>
          </cell>
          <cell r="N100">
            <v>4123.0140000000001</v>
          </cell>
        </row>
        <row r="101">
          <cell r="G101" t="str">
            <v xml:space="preserve"> </v>
          </cell>
          <cell r="H101"/>
          <cell r="I101"/>
          <cell r="J101">
            <v>0</v>
          </cell>
          <cell r="K101">
            <v>0</v>
          </cell>
          <cell r="M101"/>
          <cell r="N101"/>
        </row>
        <row r="102">
          <cell r="G102" t="str">
            <v xml:space="preserve"> </v>
          </cell>
          <cell r="H102"/>
          <cell r="I102"/>
          <cell r="J102">
            <v>0</v>
          </cell>
          <cell r="K102">
            <v>0</v>
          </cell>
          <cell r="M102"/>
          <cell r="N102"/>
        </row>
        <row r="103">
          <cell r="G103" t="str">
            <v>X085A108 GROSS</v>
          </cell>
          <cell r="H103">
            <v>0</v>
          </cell>
          <cell r="I103">
            <v>0</v>
          </cell>
          <cell r="J103">
            <v>0</v>
          </cell>
          <cell r="K103">
            <v>0</v>
          </cell>
          <cell r="M103">
            <v>0</v>
          </cell>
          <cell r="N103">
            <v>0</v>
          </cell>
        </row>
        <row r="104">
          <cell r="G104" t="str">
            <v>X085A117 GROSS</v>
          </cell>
          <cell r="H104">
            <v>30</v>
          </cell>
          <cell r="I104">
            <v>0</v>
          </cell>
          <cell r="J104">
            <v>0</v>
          </cell>
          <cell r="K104">
            <v>30</v>
          </cell>
          <cell r="M104">
            <v>16.465109999999999</v>
          </cell>
          <cell r="N104">
            <v>17.739319999999999</v>
          </cell>
        </row>
        <row r="105">
          <cell r="G105" t="str">
            <v>X085A404 GROSS</v>
          </cell>
          <cell r="H105">
            <v>0</v>
          </cell>
          <cell r="I105">
            <v>0</v>
          </cell>
          <cell r="J105">
            <v>0</v>
          </cell>
          <cell r="K105">
            <v>0</v>
          </cell>
          <cell r="M105">
            <v>15</v>
          </cell>
          <cell r="N105">
            <v>2.16</v>
          </cell>
        </row>
        <row r="106">
          <cell r="G106" t="str">
            <v>X085A698 GROSS</v>
          </cell>
          <cell r="H106">
            <v>15000</v>
          </cell>
          <cell r="I106">
            <v>9000</v>
          </cell>
          <cell r="J106">
            <v>0</v>
          </cell>
          <cell r="K106">
            <v>6000</v>
          </cell>
          <cell r="M106">
            <v>40157.000999999997</v>
          </cell>
          <cell r="N106">
            <v>42171.470999999998</v>
          </cell>
        </row>
        <row r="107">
          <cell r="G107" t="str">
            <v>X085A793 GROSS</v>
          </cell>
          <cell r="H107">
            <v>0</v>
          </cell>
          <cell r="I107">
            <v>0</v>
          </cell>
          <cell r="J107">
            <v>0</v>
          </cell>
          <cell r="K107">
            <v>0</v>
          </cell>
          <cell r="M107">
            <v>500</v>
          </cell>
          <cell r="N107">
            <v>500</v>
          </cell>
        </row>
        <row r="108">
          <cell r="G108" t="str">
            <v>X085A120 GROSS</v>
          </cell>
          <cell r="H108">
            <v>9000</v>
          </cell>
          <cell r="I108">
            <v>420</v>
          </cell>
          <cell r="J108">
            <v>0</v>
          </cell>
          <cell r="K108">
            <v>8580</v>
          </cell>
          <cell r="M108">
            <v>18411.503979999998</v>
          </cell>
          <cell r="N108">
            <v>24075.308290000001</v>
          </cell>
        </row>
        <row r="109">
          <cell r="G109" t="str">
            <v>X085A120 INCOME</v>
          </cell>
          <cell r="H109">
            <v>0</v>
          </cell>
          <cell r="I109">
            <v>0</v>
          </cell>
          <cell r="J109">
            <v>0</v>
          </cell>
          <cell r="K109">
            <v>0</v>
          </cell>
          <cell r="M109">
            <v>-216.40082999999998</v>
          </cell>
          <cell r="N109">
            <v>-224.79482999999999</v>
          </cell>
        </row>
        <row r="110">
          <cell r="G110" t="str">
            <v>X085A713 GROSS</v>
          </cell>
          <cell r="H110">
            <v>0</v>
          </cell>
          <cell r="I110">
            <v>0</v>
          </cell>
          <cell r="J110">
            <v>0</v>
          </cell>
          <cell r="K110">
            <v>0</v>
          </cell>
          <cell r="M110">
            <v>4854.7270000000008</v>
          </cell>
          <cell r="N110">
            <v>5219.4645</v>
          </cell>
        </row>
        <row r="111">
          <cell r="G111" t="str">
            <v xml:space="preserve"> </v>
          </cell>
          <cell r="H111"/>
          <cell r="I111"/>
          <cell r="J111">
            <v>0</v>
          </cell>
          <cell r="K111">
            <v>0</v>
          </cell>
          <cell r="M111"/>
          <cell r="N111"/>
        </row>
        <row r="112">
          <cell r="G112" t="str">
            <v>X085A612 GROSS</v>
          </cell>
          <cell r="H112">
            <v>0</v>
          </cell>
          <cell r="I112">
            <v>0</v>
          </cell>
          <cell r="J112">
            <v>0</v>
          </cell>
          <cell r="K112">
            <v>0</v>
          </cell>
          <cell r="M112">
            <v>3692.0830900000005</v>
          </cell>
          <cell r="N112">
            <v>3795.0251700000008</v>
          </cell>
        </row>
        <row r="113">
          <cell r="G113" t="str">
            <v xml:space="preserve"> </v>
          </cell>
          <cell r="H113"/>
          <cell r="I113"/>
          <cell r="J113">
            <v>0</v>
          </cell>
          <cell r="K113">
            <v>0</v>
          </cell>
          <cell r="M113"/>
          <cell r="N113"/>
        </row>
        <row r="114">
          <cell r="G114" t="str">
            <v xml:space="preserve"> </v>
          </cell>
          <cell r="H114"/>
          <cell r="I114"/>
          <cell r="J114">
            <v>0</v>
          </cell>
          <cell r="K114">
            <v>0</v>
          </cell>
          <cell r="M114"/>
          <cell r="N114"/>
        </row>
        <row r="115">
          <cell r="G115" t="str">
            <v>X085A547 GROSS</v>
          </cell>
          <cell r="H115">
            <v>4310</v>
          </cell>
          <cell r="I115">
            <v>4310</v>
          </cell>
          <cell r="J115">
            <v>0</v>
          </cell>
          <cell r="K115">
            <v>0</v>
          </cell>
          <cell r="M115">
            <v>4050.9999600000001</v>
          </cell>
          <cell r="N115">
            <v>4050.1759999999999</v>
          </cell>
        </row>
        <row r="116">
          <cell r="G116" t="str">
            <v>X085A549 GROSS</v>
          </cell>
          <cell r="H116">
            <v>4500</v>
          </cell>
          <cell r="I116">
            <v>4500</v>
          </cell>
          <cell r="J116">
            <v>0</v>
          </cell>
          <cell r="K116">
            <v>0</v>
          </cell>
          <cell r="M116">
            <v>4500</v>
          </cell>
          <cell r="N116">
            <v>4164.2629999999999</v>
          </cell>
        </row>
        <row r="117">
          <cell r="G117" t="str">
            <v>X085A613 GROSS</v>
          </cell>
          <cell r="H117">
            <v>500</v>
          </cell>
          <cell r="I117">
            <v>0</v>
          </cell>
          <cell r="J117">
            <v>0</v>
          </cell>
          <cell r="K117">
            <v>500</v>
          </cell>
          <cell r="M117">
            <v>1250</v>
          </cell>
          <cell r="N117">
            <v>1250</v>
          </cell>
        </row>
        <row r="118">
          <cell r="G118" t="str">
            <v>X085A161 GROSS</v>
          </cell>
          <cell r="H118">
            <v>0</v>
          </cell>
          <cell r="I118">
            <v>0</v>
          </cell>
          <cell r="J118">
            <v>0</v>
          </cell>
          <cell r="K118">
            <v>0</v>
          </cell>
          <cell r="M118">
            <v>4100</v>
          </cell>
          <cell r="N118">
            <v>2200</v>
          </cell>
        </row>
        <row r="119">
          <cell r="G119" t="str">
            <v>X085A736 GROSS</v>
          </cell>
          <cell r="H119">
            <v>0</v>
          </cell>
          <cell r="I119">
            <v>0</v>
          </cell>
          <cell r="J119">
            <v>0</v>
          </cell>
          <cell r="K119">
            <v>0</v>
          </cell>
          <cell r="M119">
            <v>0</v>
          </cell>
          <cell r="N119">
            <v>1950</v>
          </cell>
        </row>
        <row r="120">
          <cell r="G120" t="str">
            <v xml:space="preserve"> </v>
          </cell>
          <cell r="H120"/>
          <cell r="I120"/>
          <cell r="J120">
            <v>0</v>
          </cell>
          <cell r="K120">
            <v>0</v>
          </cell>
          <cell r="M120"/>
          <cell r="N120"/>
        </row>
        <row r="121">
          <cell r="G121" t="str">
            <v>X085A541 GROSS</v>
          </cell>
          <cell r="H121">
            <v>0</v>
          </cell>
          <cell r="I121">
            <v>0</v>
          </cell>
          <cell r="J121">
            <v>0</v>
          </cell>
          <cell r="K121">
            <v>0</v>
          </cell>
          <cell r="M121">
            <v>0</v>
          </cell>
          <cell r="N121">
            <v>0</v>
          </cell>
        </row>
        <row r="122">
          <cell r="G122" t="str">
            <v xml:space="preserve"> </v>
          </cell>
          <cell r="H122"/>
          <cell r="I122"/>
          <cell r="J122">
            <v>0</v>
          </cell>
          <cell r="K122">
            <v>0</v>
          </cell>
          <cell r="M122"/>
          <cell r="N122"/>
        </row>
        <row r="123">
          <cell r="G123" t="str">
            <v xml:space="preserve"> </v>
          </cell>
          <cell r="H123"/>
          <cell r="I123"/>
          <cell r="J123">
            <v>0</v>
          </cell>
          <cell r="K123">
            <v>0</v>
          </cell>
          <cell r="M123"/>
          <cell r="N123"/>
        </row>
        <row r="124">
          <cell r="G124" t="str">
            <v>X085A489 GROSS</v>
          </cell>
          <cell r="H124">
            <v>3832</v>
          </cell>
          <cell r="I124">
            <v>3832</v>
          </cell>
          <cell r="J124">
            <v>0</v>
          </cell>
          <cell r="K124">
            <v>0</v>
          </cell>
          <cell r="M124">
            <v>3831.92</v>
          </cell>
          <cell r="N124">
            <v>3831.92</v>
          </cell>
        </row>
        <row r="125">
          <cell r="G125" t="str">
            <v xml:space="preserve"> </v>
          </cell>
          <cell r="H125"/>
          <cell r="I125"/>
          <cell r="J125">
            <v>0</v>
          </cell>
          <cell r="K125">
            <v>0</v>
          </cell>
          <cell r="M125"/>
          <cell r="N125"/>
        </row>
        <row r="126">
          <cell r="G126" t="str">
            <v>X085A403 GROSS</v>
          </cell>
          <cell r="H126">
            <v>0</v>
          </cell>
          <cell r="I126">
            <v>0</v>
          </cell>
          <cell r="J126">
            <v>0</v>
          </cell>
          <cell r="K126">
            <v>0</v>
          </cell>
          <cell r="M126">
            <v>0</v>
          </cell>
          <cell r="N126">
            <v>0</v>
          </cell>
        </row>
        <row r="127">
          <cell r="G127" t="str">
            <v xml:space="preserve"> </v>
          </cell>
          <cell r="H127"/>
          <cell r="I127"/>
          <cell r="J127">
            <v>0</v>
          </cell>
          <cell r="K127">
            <v>0</v>
          </cell>
          <cell r="M127"/>
          <cell r="N127"/>
        </row>
        <row r="128">
          <cell r="G128" t="str">
            <v>X085A464 GROSS</v>
          </cell>
          <cell r="H128">
            <v>0</v>
          </cell>
          <cell r="I128">
            <v>0</v>
          </cell>
          <cell r="J128">
            <v>0</v>
          </cell>
          <cell r="K128">
            <v>0</v>
          </cell>
          <cell r="M128">
            <v>0</v>
          </cell>
          <cell r="N128">
            <v>498.73700000000002</v>
          </cell>
        </row>
        <row r="129">
          <cell r="G129" t="str">
            <v xml:space="preserve"> </v>
          </cell>
          <cell r="H129"/>
          <cell r="I129"/>
          <cell r="J129">
            <v>0</v>
          </cell>
          <cell r="K129">
            <v>0</v>
          </cell>
          <cell r="M129"/>
          <cell r="N129"/>
        </row>
        <row r="130">
          <cell r="G130" t="str">
            <v>X085A543 GROSS</v>
          </cell>
          <cell r="H130">
            <v>78</v>
          </cell>
          <cell r="I130">
            <v>78</v>
          </cell>
          <cell r="J130">
            <v>0</v>
          </cell>
          <cell r="K130">
            <v>0</v>
          </cell>
          <cell r="M130">
            <v>154.43899999999999</v>
          </cell>
          <cell r="N130">
            <v>162.023</v>
          </cell>
        </row>
        <row r="131">
          <cell r="G131" t="str">
            <v>X085A544 GROSS</v>
          </cell>
          <cell r="H131">
            <v>0</v>
          </cell>
          <cell r="I131">
            <v>0</v>
          </cell>
          <cell r="J131">
            <v>0</v>
          </cell>
          <cell r="K131">
            <v>0</v>
          </cell>
          <cell r="M131">
            <v>0</v>
          </cell>
          <cell r="N131">
            <v>0</v>
          </cell>
        </row>
        <row r="132">
          <cell r="G132" t="str">
            <v>X085A546 GROSS</v>
          </cell>
          <cell r="H132">
            <v>0</v>
          </cell>
          <cell r="I132">
            <v>0</v>
          </cell>
          <cell r="J132">
            <v>0</v>
          </cell>
          <cell r="K132">
            <v>0</v>
          </cell>
          <cell r="M132">
            <v>41.505290000000002</v>
          </cell>
          <cell r="N132">
            <v>49.051290000000002</v>
          </cell>
        </row>
        <row r="133">
          <cell r="G133" t="str">
            <v>X085A545 GROSS</v>
          </cell>
          <cell r="H133">
            <v>0</v>
          </cell>
          <cell r="I133">
            <v>0</v>
          </cell>
          <cell r="J133">
            <v>0</v>
          </cell>
          <cell r="K133">
            <v>0</v>
          </cell>
          <cell r="M133">
            <v>0</v>
          </cell>
          <cell r="N133">
            <v>0</v>
          </cell>
        </row>
        <row r="134">
          <cell r="G134" t="str">
            <v xml:space="preserve"> </v>
          </cell>
          <cell r="H134"/>
          <cell r="I134"/>
          <cell r="J134">
            <v>0</v>
          </cell>
          <cell r="K134">
            <v>0</v>
          </cell>
          <cell r="M134"/>
          <cell r="N134"/>
        </row>
        <row r="135">
          <cell r="G135" t="str">
            <v>X085A373 GROSS</v>
          </cell>
          <cell r="H135">
            <v>146000</v>
          </cell>
          <cell r="I135">
            <v>0</v>
          </cell>
          <cell r="J135">
            <v>140000</v>
          </cell>
          <cell r="K135">
            <v>6000</v>
          </cell>
          <cell r="M135">
            <v>170317.01474999997</v>
          </cell>
          <cell r="N135">
            <v>169646.46913000001</v>
          </cell>
        </row>
        <row r="136">
          <cell r="G136" t="str">
            <v xml:space="preserve"> </v>
          </cell>
          <cell r="H136"/>
          <cell r="I136"/>
          <cell r="J136">
            <v>0</v>
          </cell>
          <cell r="K136">
            <v>0</v>
          </cell>
          <cell r="M136"/>
          <cell r="N136"/>
        </row>
        <row r="137">
          <cell r="G137" t="str">
            <v>X085A777 GROSS</v>
          </cell>
          <cell r="H137">
            <v>6000</v>
          </cell>
          <cell r="I137">
            <v>6000</v>
          </cell>
          <cell r="J137">
            <v>0</v>
          </cell>
          <cell r="K137">
            <v>0</v>
          </cell>
          <cell r="M137">
            <v>6400</v>
          </cell>
          <cell r="N137">
            <v>6000</v>
          </cell>
        </row>
        <row r="138">
          <cell r="G138" t="str">
            <v xml:space="preserve"> </v>
          </cell>
          <cell r="H138"/>
          <cell r="I138"/>
          <cell r="J138">
            <v>0</v>
          </cell>
          <cell r="K138">
            <v>0</v>
          </cell>
          <cell r="M138"/>
          <cell r="N138"/>
        </row>
        <row r="139">
          <cell r="G139" t="str">
            <v xml:space="preserve"> </v>
          </cell>
          <cell r="H139"/>
          <cell r="I139"/>
          <cell r="J139">
            <v>0</v>
          </cell>
          <cell r="K139">
            <v>0</v>
          </cell>
          <cell r="M139"/>
          <cell r="N139"/>
        </row>
        <row r="140">
          <cell r="G140" t="str">
            <v>X085A687 GROSS</v>
          </cell>
          <cell r="H140">
            <v>0</v>
          </cell>
          <cell r="I140">
            <v>0</v>
          </cell>
          <cell r="J140">
            <v>0</v>
          </cell>
          <cell r="K140">
            <v>0</v>
          </cell>
          <cell r="M140">
            <v>2304</v>
          </cell>
          <cell r="N140">
            <v>0</v>
          </cell>
        </row>
        <row r="141">
          <cell r="G141" t="str">
            <v>X085A813 GROSS</v>
          </cell>
          <cell r="H141">
            <v>0</v>
          </cell>
          <cell r="I141">
            <v>0</v>
          </cell>
          <cell r="J141">
            <v>0</v>
          </cell>
          <cell r="K141">
            <v>0</v>
          </cell>
          <cell r="M141">
            <v>0</v>
          </cell>
          <cell r="N141">
            <v>4223.9533499999998</v>
          </cell>
        </row>
        <row r="142">
          <cell r="G142" t="str">
            <v xml:space="preserve"> </v>
          </cell>
          <cell r="H142"/>
          <cell r="I142"/>
          <cell r="J142">
            <v>0</v>
          </cell>
          <cell r="K142">
            <v>0</v>
          </cell>
          <cell r="M142"/>
          <cell r="N142"/>
        </row>
        <row r="143">
          <cell r="G143" t="str">
            <v xml:space="preserve"> </v>
          </cell>
          <cell r="H143"/>
          <cell r="I143"/>
          <cell r="J143">
            <v>0</v>
          </cell>
          <cell r="K143">
            <v>0</v>
          </cell>
          <cell r="M143"/>
          <cell r="N143"/>
        </row>
        <row r="144">
          <cell r="G144" t="str">
            <v xml:space="preserve"> </v>
          </cell>
          <cell r="H144"/>
          <cell r="I144"/>
          <cell r="J144">
            <v>0</v>
          </cell>
          <cell r="K144">
            <v>0</v>
          </cell>
          <cell r="M144"/>
          <cell r="N144"/>
        </row>
        <row r="145">
          <cell r="G145" t="str">
            <v>X085A352 GROSS</v>
          </cell>
          <cell r="H145">
            <v>0</v>
          </cell>
          <cell r="I145">
            <v>0</v>
          </cell>
          <cell r="J145">
            <v>0</v>
          </cell>
          <cell r="K145">
            <v>0</v>
          </cell>
          <cell r="M145">
            <v>0.19999999999999996</v>
          </cell>
          <cell r="N145">
            <v>251.2</v>
          </cell>
        </row>
        <row r="146">
          <cell r="G146" t="str">
            <v>X085A352 INCOME</v>
          </cell>
          <cell r="H146">
            <v>0</v>
          </cell>
          <cell r="I146">
            <v>0</v>
          </cell>
          <cell r="J146">
            <v>0</v>
          </cell>
          <cell r="K146">
            <v>0</v>
          </cell>
          <cell r="M146">
            <v>0</v>
          </cell>
          <cell r="N146">
            <v>-1050</v>
          </cell>
        </row>
        <row r="147">
          <cell r="G147" t="str">
            <v xml:space="preserve"> </v>
          </cell>
          <cell r="H147"/>
          <cell r="I147"/>
          <cell r="J147">
            <v>0</v>
          </cell>
          <cell r="K147">
            <v>0</v>
          </cell>
          <cell r="M147"/>
          <cell r="N147"/>
        </row>
        <row r="148">
          <cell r="G148" t="str">
            <v xml:space="preserve"> </v>
          </cell>
          <cell r="H148"/>
          <cell r="I148"/>
          <cell r="J148">
            <v>0</v>
          </cell>
          <cell r="K148">
            <v>0</v>
          </cell>
          <cell r="M148"/>
          <cell r="N148"/>
        </row>
        <row r="149">
          <cell r="G149" t="str">
            <v>X085A652 GROSS</v>
          </cell>
          <cell r="H149">
            <v>0</v>
          </cell>
          <cell r="I149">
            <v>0</v>
          </cell>
          <cell r="J149">
            <v>0</v>
          </cell>
          <cell r="K149">
            <v>0</v>
          </cell>
          <cell r="M149">
            <v>42.859429999999996</v>
          </cell>
          <cell r="N149">
            <v>1499.5130300000001</v>
          </cell>
        </row>
        <row r="150">
          <cell r="G150" t="str">
            <v>X085A817 GROSS</v>
          </cell>
          <cell r="H150">
            <v>4000</v>
          </cell>
          <cell r="I150">
            <v>0</v>
          </cell>
          <cell r="J150">
            <v>0</v>
          </cell>
          <cell r="K150">
            <v>4000</v>
          </cell>
          <cell r="M150">
            <v>0</v>
          </cell>
          <cell r="N150">
            <v>2160.4920000000002</v>
          </cell>
        </row>
        <row r="151">
          <cell r="G151" t="str">
            <v xml:space="preserve"> </v>
          </cell>
          <cell r="H151"/>
          <cell r="I151"/>
          <cell r="J151">
            <v>0</v>
          </cell>
          <cell r="K151">
            <v>0</v>
          </cell>
          <cell r="M151"/>
          <cell r="N151"/>
        </row>
        <row r="152">
          <cell r="G152" t="str">
            <v xml:space="preserve"> </v>
          </cell>
          <cell r="H152"/>
          <cell r="I152"/>
          <cell r="J152">
            <v>0</v>
          </cell>
          <cell r="K152">
            <v>0</v>
          </cell>
          <cell r="M152"/>
          <cell r="N152"/>
        </row>
        <row r="153">
          <cell r="G153" t="str">
            <v>X085A001 GROSS</v>
          </cell>
          <cell r="H153">
            <v>2500</v>
          </cell>
          <cell r="I153">
            <v>0</v>
          </cell>
          <cell r="J153">
            <v>2500</v>
          </cell>
          <cell r="K153">
            <v>0</v>
          </cell>
          <cell r="M153">
            <v>2701.4962399999999</v>
          </cell>
          <cell r="N153">
            <v>3562.6744500000004</v>
          </cell>
        </row>
        <row r="154">
          <cell r="G154" t="str">
            <v>X085A001 INCOME</v>
          </cell>
          <cell r="H154">
            <v>0</v>
          </cell>
          <cell r="I154">
            <v>0</v>
          </cell>
          <cell r="J154">
            <v>0</v>
          </cell>
          <cell r="K154">
            <v>0</v>
          </cell>
          <cell r="M154">
            <v>-128.62721000000002</v>
          </cell>
          <cell r="N154">
            <v>-363.49057000000005</v>
          </cell>
        </row>
        <row r="155">
          <cell r="G155" t="str">
            <v xml:space="preserve"> </v>
          </cell>
          <cell r="H155"/>
          <cell r="I155"/>
          <cell r="J155">
            <v>0</v>
          </cell>
          <cell r="K155">
            <v>0</v>
          </cell>
          <cell r="M155"/>
          <cell r="N155"/>
        </row>
        <row r="156">
          <cell r="G156" t="str">
            <v>X085A018 GROSS</v>
          </cell>
          <cell r="H156">
            <v>0</v>
          </cell>
          <cell r="I156">
            <v>0</v>
          </cell>
          <cell r="J156">
            <v>0</v>
          </cell>
          <cell r="K156">
            <v>0</v>
          </cell>
          <cell r="M156">
            <v>-14757</v>
          </cell>
          <cell r="N156">
            <v>0</v>
          </cell>
        </row>
        <row r="157">
          <cell r="G157" t="str">
            <v xml:space="preserve"> </v>
          </cell>
          <cell r="H157"/>
          <cell r="I157"/>
          <cell r="J157">
            <v>0</v>
          </cell>
          <cell r="K157">
            <v>0</v>
          </cell>
          <cell r="M157"/>
          <cell r="N157"/>
        </row>
        <row r="158">
          <cell r="G158" t="str">
            <v xml:space="preserve"> </v>
          </cell>
          <cell r="H158"/>
          <cell r="I158"/>
          <cell r="J158">
            <v>0</v>
          </cell>
          <cell r="K158">
            <v>0</v>
          </cell>
          <cell r="M158"/>
          <cell r="N158"/>
        </row>
        <row r="159">
          <cell r="G159" t="str">
            <v>X085A375 GROSS</v>
          </cell>
          <cell r="H159">
            <v>4012</v>
          </cell>
          <cell r="I159">
            <v>0</v>
          </cell>
          <cell r="J159">
            <v>4012</v>
          </cell>
          <cell r="K159">
            <v>0</v>
          </cell>
          <cell r="M159">
            <v>3995.9095899999998</v>
          </cell>
          <cell r="N159">
            <v>4279.6125499999998</v>
          </cell>
        </row>
        <row r="160">
          <cell r="G160" t="str">
            <v>X085A375 INCOME</v>
          </cell>
          <cell r="H160">
            <v>0</v>
          </cell>
          <cell r="I160">
            <v>0</v>
          </cell>
          <cell r="J160">
            <v>0</v>
          </cell>
          <cell r="K160">
            <v>0</v>
          </cell>
          <cell r="M160">
            <v>328.04115000000002</v>
          </cell>
          <cell r="N160">
            <v>217.79115000000002</v>
          </cell>
        </row>
        <row r="161">
          <cell r="G161" t="str">
            <v xml:space="preserve"> </v>
          </cell>
          <cell r="H161"/>
          <cell r="I161"/>
          <cell r="J161">
            <v>0</v>
          </cell>
          <cell r="K161">
            <v>0</v>
          </cell>
          <cell r="M161"/>
          <cell r="N161"/>
        </row>
        <row r="162">
          <cell r="G162" t="str">
            <v xml:space="preserve"> </v>
          </cell>
          <cell r="H162"/>
          <cell r="I162"/>
          <cell r="J162">
            <v>0</v>
          </cell>
          <cell r="K162">
            <v>0</v>
          </cell>
          <cell r="M162"/>
          <cell r="N162"/>
        </row>
        <row r="163">
          <cell r="G163" t="str">
            <v xml:space="preserve"> </v>
          </cell>
          <cell r="H163"/>
          <cell r="I163"/>
          <cell r="J163">
            <v>0</v>
          </cell>
          <cell r="K163">
            <v>0</v>
          </cell>
          <cell r="M163"/>
          <cell r="N163"/>
        </row>
        <row r="164">
          <cell r="G164" t="str">
            <v>X085A184 GROSS</v>
          </cell>
          <cell r="H164">
            <v>60787</v>
          </cell>
          <cell r="I164">
            <v>51800</v>
          </cell>
          <cell r="J164">
            <v>0</v>
          </cell>
          <cell r="K164">
            <v>8987</v>
          </cell>
          <cell r="M164">
            <v>58472.435310000001</v>
          </cell>
          <cell r="N164">
            <v>57323.846409999998</v>
          </cell>
        </row>
        <row r="165">
          <cell r="G165" t="str">
            <v>X085A184 INCOME</v>
          </cell>
          <cell r="H165">
            <v>0</v>
          </cell>
          <cell r="I165">
            <v>0</v>
          </cell>
          <cell r="J165">
            <v>0</v>
          </cell>
          <cell r="K165">
            <v>0</v>
          </cell>
          <cell r="M165">
            <v>-68</v>
          </cell>
          <cell r="N165">
            <v>-68</v>
          </cell>
        </row>
        <row r="166">
          <cell r="G166" t="str">
            <v>X085A667 GROSS</v>
          </cell>
          <cell r="H166">
            <v>215000</v>
          </cell>
          <cell r="I166">
            <v>207100</v>
          </cell>
          <cell r="J166">
            <v>0</v>
          </cell>
          <cell r="K166">
            <v>7900</v>
          </cell>
          <cell r="M166">
            <v>193242.74600000001</v>
          </cell>
          <cell r="N166">
            <v>215054.74600000001</v>
          </cell>
        </row>
        <row r="167">
          <cell r="G167" t="str">
            <v xml:space="preserve"> </v>
          </cell>
          <cell r="H167"/>
          <cell r="I167"/>
          <cell r="J167">
            <v>0</v>
          </cell>
          <cell r="K167">
            <v>0</v>
          </cell>
          <cell r="M167"/>
          <cell r="N167"/>
        </row>
        <row r="168">
          <cell r="G168" t="str">
            <v>X085A538 GROSS</v>
          </cell>
          <cell r="H168">
            <v>418</v>
          </cell>
          <cell r="I168">
            <v>418</v>
          </cell>
          <cell r="J168">
            <v>0</v>
          </cell>
          <cell r="K168">
            <v>0</v>
          </cell>
          <cell r="M168">
            <v>988</v>
          </cell>
          <cell r="N168">
            <v>988</v>
          </cell>
        </row>
        <row r="169">
          <cell r="G169" t="str">
            <v xml:space="preserve"> </v>
          </cell>
          <cell r="H169"/>
          <cell r="I169"/>
          <cell r="J169">
            <v>0</v>
          </cell>
          <cell r="K169">
            <v>0</v>
          </cell>
          <cell r="M169"/>
          <cell r="N169"/>
        </row>
        <row r="170">
          <cell r="G170" t="str">
            <v>X085A716 GROSS</v>
          </cell>
          <cell r="H170">
            <v>820</v>
          </cell>
          <cell r="I170">
            <v>819.5</v>
          </cell>
          <cell r="J170">
            <v>0</v>
          </cell>
          <cell r="K170">
            <v>0.5</v>
          </cell>
          <cell r="M170">
            <v>859.25699999999995</v>
          </cell>
          <cell r="N170">
            <v>852.55</v>
          </cell>
        </row>
        <row r="171">
          <cell r="G171" t="str">
            <v xml:space="preserve"> </v>
          </cell>
          <cell r="H171"/>
          <cell r="I171"/>
          <cell r="J171">
            <v>0</v>
          </cell>
          <cell r="K171">
            <v>0</v>
          </cell>
          <cell r="M171"/>
          <cell r="N171"/>
        </row>
        <row r="172">
          <cell r="G172" t="str">
            <v>X085A295 GROSS</v>
          </cell>
          <cell r="H172">
            <v>2035</v>
          </cell>
          <cell r="I172">
            <v>2035</v>
          </cell>
          <cell r="J172">
            <v>0</v>
          </cell>
          <cell r="K172">
            <v>0</v>
          </cell>
          <cell r="M172">
            <v>2129.9459700000002</v>
          </cell>
          <cell r="N172">
            <v>2127.4312799999998</v>
          </cell>
        </row>
        <row r="173">
          <cell r="G173" t="str">
            <v>X085A635 GROSS</v>
          </cell>
          <cell r="H173">
            <v>70</v>
          </cell>
          <cell r="I173">
            <v>70</v>
          </cell>
          <cell r="J173">
            <v>0</v>
          </cell>
          <cell r="K173">
            <v>0</v>
          </cell>
          <cell r="M173">
            <v>0</v>
          </cell>
          <cell r="N173">
            <v>0</v>
          </cell>
        </row>
        <row r="174">
          <cell r="G174" t="str">
            <v>X085A645 GROSS</v>
          </cell>
          <cell r="H174">
            <v>0</v>
          </cell>
          <cell r="I174">
            <v>0</v>
          </cell>
          <cell r="J174">
            <v>0</v>
          </cell>
          <cell r="K174">
            <v>0</v>
          </cell>
          <cell r="M174">
            <v>3057.0318000000002</v>
          </cell>
          <cell r="N174">
            <v>2353.4843999999998</v>
          </cell>
        </row>
        <row r="175">
          <cell r="G175" t="str">
            <v>X085A790 GROSS</v>
          </cell>
          <cell r="H175">
            <v>2000</v>
          </cell>
          <cell r="I175">
            <v>0</v>
          </cell>
          <cell r="J175">
            <v>0</v>
          </cell>
          <cell r="K175">
            <v>2000</v>
          </cell>
          <cell r="M175">
            <v>3411.2750000000001</v>
          </cell>
          <cell r="N175">
            <v>1771.77</v>
          </cell>
        </row>
        <row r="176">
          <cell r="G176" t="str">
            <v>X085A791 GROSS</v>
          </cell>
          <cell r="H176">
            <v>16</v>
          </cell>
          <cell r="I176">
            <v>16</v>
          </cell>
          <cell r="J176">
            <v>0</v>
          </cell>
          <cell r="K176">
            <v>0</v>
          </cell>
          <cell r="M176">
            <v>1160</v>
          </cell>
          <cell r="N176">
            <v>348.67149999999998</v>
          </cell>
        </row>
        <row r="177">
          <cell r="G177" t="str">
            <v xml:space="preserve"> </v>
          </cell>
          <cell r="H177"/>
          <cell r="I177"/>
          <cell r="J177">
            <v>0</v>
          </cell>
          <cell r="K177">
            <v>0</v>
          </cell>
          <cell r="M177"/>
          <cell r="N177"/>
        </row>
        <row r="178">
          <cell r="G178" t="str">
            <v>X085A783 GROSS</v>
          </cell>
          <cell r="H178">
            <v>92000</v>
          </cell>
          <cell r="I178">
            <v>34000</v>
          </cell>
          <cell r="J178">
            <v>0</v>
          </cell>
          <cell r="K178">
            <v>58000</v>
          </cell>
          <cell r="M178">
            <v>44812.908859999996</v>
          </cell>
          <cell r="N178">
            <v>36962.58857</v>
          </cell>
        </row>
        <row r="179">
          <cell r="G179" t="str">
            <v xml:space="preserve"> </v>
          </cell>
          <cell r="H179"/>
          <cell r="I179"/>
          <cell r="J179">
            <v>0</v>
          </cell>
          <cell r="K179">
            <v>0</v>
          </cell>
          <cell r="M179"/>
          <cell r="N179"/>
        </row>
        <row r="180">
          <cell r="G180" t="str">
            <v xml:space="preserve"> </v>
          </cell>
          <cell r="H180"/>
          <cell r="I180"/>
          <cell r="J180">
            <v>0</v>
          </cell>
          <cell r="K180">
            <v>0</v>
          </cell>
          <cell r="M180"/>
          <cell r="N180"/>
        </row>
        <row r="181">
          <cell r="G181" t="str">
            <v>X085A189 GROSS</v>
          </cell>
          <cell r="H181">
            <v>2060</v>
          </cell>
          <cell r="I181">
            <v>2060</v>
          </cell>
          <cell r="J181">
            <v>0</v>
          </cell>
          <cell r="K181">
            <v>0</v>
          </cell>
          <cell r="M181">
            <v>2062</v>
          </cell>
          <cell r="N181">
            <v>942</v>
          </cell>
        </row>
        <row r="182">
          <cell r="G182" t="str">
            <v>X085A199 GROSS</v>
          </cell>
          <cell r="H182">
            <v>0</v>
          </cell>
          <cell r="I182">
            <v>0</v>
          </cell>
          <cell r="J182">
            <v>0</v>
          </cell>
          <cell r="K182">
            <v>0</v>
          </cell>
          <cell r="M182">
            <v>4</v>
          </cell>
          <cell r="N182">
            <v>162</v>
          </cell>
        </row>
        <row r="183">
          <cell r="G183" t="str">
            <v>X085A199 INCOME</v>
          </cell>
          <cell r="H183">
            <v>0</v>
          </cell>
          <cell r="I183">
            <v>0</v>
          </cell>
          <cell r="J183">
            <v>0</v>
          </cell>
          <cell r="K183">
            <v>0</v>
          </cell>
          <cell r="M183">
            <v>-18</v>
          </cell>
          <cell r="N183">
            <v>0</v>
          </cell>
        </row>
        <row r="184">
          <cell r="G184" t="str">
            <v>X085A487 GROSS</v>
          </cell>
          <cell r="H184">
            <v>0</v>
          </cell>
          <cell r="I184">
            <v>0</v>
          </cell>
          <cell r="J184">
            <v>0</v>
          </cell>
          <cell r="K184">
            <v>0</v>
          </cell>
          <cell r="M184">
            <v>-4</v>
          </cell>
          <cell r="N184">
            <v>66</v>
          </cell>
        </row>
        <row r="185">
          <cell r="G185" t="str">
            <v xml:space="preserve"> </v>
          </cell>
          <cell r="H185"/>
          <cell r="I185"/>
          <cell r="J185">
            <v>0</v>
          </cell>
          <cell r="K185">
            <v>0</v>
          </cell>
          <cell r="M185"/>
          <cell r="N185"/>
        </row>
        <row r="186">
          <cell r="G186" t="str">
            <v xml:space="preserve"> </v>
          </cell>
          <cell r="H186"/>
          <cell r="I186"/>
          <cell r="J186">
            <v>0</v>
          </cell>
          <cell r="K186">
            <v>0</v>
          </cell>
          <cell r="M186"/>
          <cell r="N186"/>
        </row>
        <row r="187">
          <cell r="G187" t="str">
            <v>X085A465 GROSS</v>
          </cell>
          <cell r="H187">
            <v>4350</v>
          </cell>
          <cell r="I187">
            <v>4350</v>
          </cell>
          <cell r="J187">
            <v>0</v>
          </cell>
          <cell r="K187">
            <v>0</v>
          </cell>
          <cell r="M187">
            <v>8638</v>
          </cell>
          <cell r="N187">
            <v>24298</v>
          </cell>
        </row>
        <row r="188">
          <cell r="G188" t="str">
            <v xml:space="preserve"> </v>
          </cell>
          <cell r="H188"/>
          <cell r="I188"/>
          <cell r="J188">
            <v>0</v>
          </cell>
          <cell r="K188">
            <v>0</v>
          </cell>
          <cell r="M188"/>
          <cell r="N188"/>
        </row>
        <row r="189">
          <cell r="G189" t="str">
            <v>X085A460 GROSS</v>
          </cell>
          <cell r="H189">
            <v>250</v>
          </cell>
          <cell r="I189">
            <v>0</v>
          </cell>
          <cell r="J189">
            <v>250</v>
          </cell>
          <cell r="K189">
            <v>0</v>
          </cell>
          <cell r="M189">
            <v>250</v>
          </cell>
          <cell r="N189">
            <v>250</v>
          </cell>
        </row>
        <row r="190">
          <cell r="G190" t="str">
            <v xml:space="preserve"> </v>
          </cell>
          <cell r="H190"/>
          <cell r="I190"/>
          <cell r="J190">
            <v>0</v>
          </cell>
          <cell r="K190">
            <v>0</v>
          </cell>
          <cell r="M190"/>
          <cell r="N190"/>
        </row>
        <row r="191">
          <cell r="G191" t="str">
            <v>X085A565 GROSS</v>
          </cell>
          <cell r="H191">
            <v>370</v>
          </cell>
          <cell r="I191">
            <v>370</v>
          </cell>
          <cell r="J191">
            <v>0</v>
          </cell>
          <cell r="K191">
            <v>0</v>
          </cell>
          <cell r="M191">
            <v>304</v>
          </cell>
          <cell r="N191">
            <v>304</v>
          </cell>
        </row>
        <row r="192">
          <cell r="G192" t="str">
            <v>0 0</v>
          </cell>
          <cell r="H192">
            <v>0</v>
          </cell>
          <cell r="I192">
            <v>0</v>
          </cell>
          <cell r="J192">
            <v>0</v>
          </cell>
          <cell r="K192">
            <v>0</v>
          </cell>
          <cell r="M192">
            <v>0</v>
          </cell>
          <cell r="N192"/>
        </row>
        <row r="193">
          <cell r="G193" t="str">
            <v>X085A376 GROSS</v>
          </cell>
          <cell r="H193">
            <v>150</v>
          </cell>
          <cell r="I193">
            <v>0</v>
          </cell>
          <cell r="J193">
            <v>120</v>
          </cell>
          <cell r="K193">
            <v>30</v>
          </cell>
          <cell r="M193">
            <v>147</v>
          </cell>
          <cell r="N193">
            <v>150</v>
          </cell>
        </row>
        <row r="194">
          <cell r="G194" t="str">
            <v>X085A376 INCOME</v>
          </cell>
          <cell r="H194">
            <v>0</v>
          </cell>
          <cell r="I194">
            <v>0</v>
          </cell>
          <cell r="J194">
            <v>0</v>
          </cell>
          <cell r="K194">
            <v>0</v>
          </cell>
          <cell r="M194">
            <v>-4</v>
          </cell>
          <cell r="N194">
            <v>-7</v>
          </cell>
        </row>
        <row r="195">
          <cell r="G195" t="str">
            <v>X085A671 GROSS</v>
          </cell>
          <cell r="H195">
            <v>3560</v>
          </cell>
          <cell r="I195">
            <v>0</v>
          </cell>
          <cell r="J195">
            <v>3560</v>
          </cell>
          <cell r="K195">
            <v>0</v>
          </cell>
          <cell r="M195">
            <v>3460</v>
          </cell>
          <cell r="N195">
            <v>3701</v>
          </cell>
        </row>
        <row r="196">
          <cell r="G196" t="str">
            <v>X085A671 INCOME</v>
          </cell>
          <cell r="H196">
            <v>0</v>
          </cell>
          <cell r="I196">
            <v>0</v>
          </cell>
          <cell r="J196">
            <v>0</v>
          </cell>
          <cell r="K196">
            <v>0</v>
          </cell>
          <cell r="M196">
            <v>-8</v>
          </cell>
          <cell r="N196">
            <v>-58</v>
          </cell>
        </row>
        <row r="197">
          <cell r="G197" t="str">
            <v>X085A672 GROSS</v>
          </cell>
          <cell r="H197">
            <v>4555</v>
          </cell>
          <cell r="I197">
            <v>0</v>
          </cell>
          <cell r="J197">
            <v>4555</v>
          </cell>
          <cell r="K197">
            <v>0</v>
          </cell>
          <cell r="M197">
            <v>4200</v>
          </cell>
          <cell r="N197">
            <v>2470</v>
          </cell>
        </row>
        <row r="198">
          <cell r="G198" t="str">
            <v xml:space="preserve"> </v>
          </cell>
          <cell r="H198"/>
          <cell r="I198"/>
          <cell r="J198">
            <v>0</v>
          </cell>
          <cell r="K198">
            <v>0</v>
          </cell>
          <cell r="M198"/>
          <cell r="N198"/>
        </row>
        <row r="199">
          <cell r="G199" t="str">
            <v>X085A794 GROSS</v>
          </cell>
          <cell r="H199">
            <v>14000</v>
          </cell>
          <cell r="I199">
            <v>0</v>
          </cell>
          <cell r="J199">
            <v>0</v>
          </cell>
          <cell r="K199">
            <v>14000</v>
          </cell>
          <cell r="M199">
            <v>1000</v>
          </cell>
          <cell r="N199">
            <v>1000</v>
          </cell>
        </row>
        <row r="200">
          <cell r="G200" t="str">
            <v xml:space="preserve"> </v>
          </cell>
          <cell r="H200"/>
          <cell r="I200"/>
          <cell r="J200">
            <v>0</v>
          </cell>
          <cell r="K200">
            <v>0</v>
          </cell>
          <cell r="M200"/>
          <cell r="N200"/>
        </row>
        <row r="201">
          <cell r="G201" t="str">
            <v xml:space="preserve"> </v>
          </cell>
          <cell r="H201"/>
          <cell r="I201"/>
          <cell r="J201">
            <v>0</v>
          </cell>
          <cell r="K201">
            <v>0</v>
          </cell>
          <cell r="M201"/>
          <cell r="N201"/>
        </row>
        <row r="202">
          <cell r="G202" t="str">
            <v>X085A283 GROSS</v>
          </cell>
          <cell r="H202">
            <v>900000</v>
          </cell>
          <cell r="I202">
            <v>900000</v>
          </cell>
          <cell r="J202">
            <v>0</v>
          </cell>
          <cell r="K202">
            <v>0</v>
          </cell>
          <cell r="M202">
            <v>947498.50600000005</v>
          </cell>
          <cell r="N202">
            <v>947498.49100000004</v>
          </cell>
        </row>
        <row r="203">
          <cell r="G203" t="str">
            <v xml:space="preserve"> </v>
          </cell>
          <cell r="H203"/>
          <cell r="I203"/>
          <cell r="J203">
            <v>0</v>
          </cell>
          <cell r="K203">
            <v>0</v>
          </cell>
          <cell r="M203"/>
          <cell r="N203"/>
        </row>
        <row r="204">
          <cell r="G204" t="str">
            <v>X085A553 GROSS</v>
          </cell>
          <cell r="H204">
            <v>5040</v>
          </cell>
          <cell r="I204">
            <v>5040</v>
          </cell>
          <cell r="J204">
            <v>0</v>
          </cell>
          <cell r="K204">
            <v>0</v>
          </cell>
          <cell r="M204">
            <v>10080</v>
          </cell>
          <cell r="N204">
            <v>10080.16</v>
          </cell>
        </row>
        <row r="205">
          <cell r="G205" t="str">
            <v xml:space="preserve"> </v>
          </cell>
          <cell r="H205"/>
          <cell r="I205"/>
          <cell r="J205">
            <v>0</v>
          </cell>
          <cell r="K205">
            <v>0</v>
          </cell>
          <cell r="M205"/>
          <cell r="N205"/>
        </row>
        <row r="206">
          <cell r="G206" t="str">
            <v>X085A712 GROSS</v>
          </cell>
          <cell r="H206">
            <v>11000</v>
          </cell>
          <cell r="I206">
            <v>4000</v>
          </cell>
          <cell r="J206">
            <v>0</v>
          </cell>
          <cell r="K206">
            <v>7000</v>
          </cell>
          <cell r="M206">
            <v>38000</v>
          </cell>
          <cell r="N206">
            <v>6000</v>
          </cell>
        </row>
        <row r="207">
          <cell r="G207" t="str">
            <v xml:space="preserve"> </v>
          </cell>
          <cell r="H207"/>
          <cell r="I207"/>
          <cell r="J207">
            <v>0</v>
          </cell>
          <cell r="K207">
            <v>0</v>
          </cell>
          <cell r="M207"/>
          <cell r="N207"/>
        </row>
        <row r="208">
          <cell r="G208" t="str">
            <v>X085A763 GROSS</v>
          </cell>
          <cell r="H208">
            <v>355</v>
          </cell>
          <cell r="I208">
            <v>0</v>
          </cell>
          <cell r="J208">
            <v>0</v>
          </cell>
          <cell r="K208">
            <v>355</v>
          </cell>
          <cell r="M208">
            <v>335</v>
          </cell>
          <cell r="N208">
            <v>670</v>
          </cell>
        </row>
        <row r="209">
          <cell r="G209" t="str">
            <v xml:space="preserve"> </v>
          </cell>
          <cell r="H209"/>
          <cell r="I209"/>
          <cell r="J209">
            <v>0</v>
          </cell>
          <cell r="K209">
            <v>0</v>
          </cell>
          <cell r="M209"/>
          <cell r="N209"/>
        </row>
        <row r="210">
          <cell r="G210" t="str">
            <v xml:space="preserve"> </v>
          </cell>
          <cell r="H210"/>
          <cell r="I210"/>
          <cell r="J210">
            <v>0</v>
          </cell>
          <cell r="K210">
            <v>0</v>
          </cell>
          <cell r="M210"/>
          <cell r="N210"/>
        </row>
        <row r="211">
          <cell r="G211" t="str">
            <v>X085A168 INCOME</v>
          </cell>
          <cell r="H211">
            <v>-10000</v>
          </cell>
          <cell r="I211">
            <v>0</v>
          </cell>
          <cell r="J211">
            <v>0</v>
          </cell>
          <cell r="K211">
            <v>-10000</v>
          </cell>
          <cell r="M211">
            <v>3.631999999998925E-2</v>
          </cell>
          <cell r="N211">
            <v>-9824.382770000002</v>
          </cell>
        </row>
        <row r="212">
          <cell r="G212" t="str">
            <v>X085A168 GROSS</v>
          </cell>
          <cell r="H212">
            <v>10000</v>
          </cell>
          <cell r="I212">
            <v>0</v>
          </cell>
          <cell r="J212">
            <v>0</v>
          </cell>
          <cell r="K212">
            <v>10000</v>
          </cell>
          <cell r="M212">
            <v>0</v>
          </cell>
          <cell r="N212">
            <v>0</v>
          </cell>
        </row>
        <row r="213">
          <cell r="G213"/>
          <cell r="H213"/>
          <cell r="I213">
            <v>0</v>
          </cell>
          <cell r="J213">
            <v>0</v>
          </cell>
          <cell r="K213">
            <v>0</v>
          </cell>
          <cell r="M213">
            <v>0</v>
          </cell>
          <cell r="N213">
            <v>0</v>
          </cell>
        </row>
        <row r="214">
          <cell r="G214" t="str">
            <v xml:space="preserve"> </v>
          </cell>
          <cell r="H214"/>
          <cell r="I214"/>
          <cell r="J214">
            <v>0</v>
          </cell>
          <cell r="K214">
            <v>0</v>
          </cell>
          <cell r="M214"/>
          <cell r="N214"/>
        </row>
        <row r="215">
          <cell r="G215" t="str">
            <v>X085A392 GROSS</v>
          </cell>
          <cell r="H215">
            <v>440</v>
          </cell>
          <cell r="I215">
            <v>440</v>
          </cell>
          <cell r="J215">
            <v>0</v>
          </cell>
          <cell r="K215">
            <v>0</v>
          </cell>
          <cell r="M215">
            <v>660.12</v>
          </cell>
          <cell r="N215">
            <v>346.63299999999998</v>
          </cell>
        </row>
        <row r="216">
          <cell r="G216" t="str">
            <v>X085A392 INCOME</v>
          </cell>
          <cell r="H216">
            <v>0</v>
          </cell>
          <cell r="I216">
            <v>0</v>
          </cell>
          <cell r="J216">
            <v>0</v>
          </cell>
          <cell r="K216">
            <v>0</v>
          </cell>
          <cell r="M216">
            <v>-1241.5893100000001</v>
          </cell>
          <cell r="N216">
            <v>-1999.19643</v>
          </cell>
        </row>
        <row r="217">
          <cell r="G217" t="str">
            <v xml:space="preserve"> </v>
          </cell>
          <cell r="H217"/>
          <cell r="I217"/>
          <cell r="J217">
            <v>0</v>
          </cell>
          <cell r="K217">
            <v>0</v>
          </cell>
          <cell r="M217"/>
          <cell r="N217"/>
        </row>
        <row r="218">
          <cell r="G218" t="str">
            <v>X085A293 GROSS</v>
          </cell>
          <cell r="H218">
            <v>186929</v>
          </cell>
          <cell r="I218">
            <v>186929</v>
          </cell>
          <cell r="J218">
            <v>0</v>
          </cell>
          <cell r="K218">
            <v>0</v>
          </cell>
          <cell r="M218">
            <v>192133.58100000001</v>
          </cell>
          <cell r="N218">
            <v>192133.58199999999</v>
          </cell>
        </row>
        <row r="219">
          <cell r="G219" t="str">
            <v>X085A293 INCOME</v>
          </cell>
          <cell r="H219">
            <v>0</v>
          </cell>
          <cell r="I219">
            <v>0</v>
          </cell>
          <cell r="J219">
            <v>0</v>
          </cell>
          <cell r="K219">
            <v>0</v>
          </cell>
          <cell r="M219">
            <v>-46.026800000000001</v>
          </cell>
          <cell r="N219">
            <v>-46.026800000000001</v>
          </cell>
        </row>
        <row r="220">
          <cell r="G220" t="str">
            <v xml:space="preserve"> </v>
          </cell>
          <cell r="H220"/>
          <cell r="I220"/>
          <cell r="J220">
            <v>0</v>
          </cell>
          <cell r="K220">
            <v>0</v>
          </cell>
          <cell r="M220"/>
          <cell r="N220"/>
        </row>
        <row r="221">
          <cell r="G221" t="str">
            <v>X085A308 GROSS</v>
          </cell>
          <cell r="H221">
            <v>2000</v>
          </cell>
          <cell r="I221">
            <v>0</v>
          </cell>
          <cell r="J221">
            <v>2000</v>
          </cell>
          <cell r="K221">
            <v>0</v>
          </cell>
          <cell r="M221">
            <v>1551.2187099999999</v>
          </cell>
          <cell r="N221">
            <v>1388.0317399999999</v>
          </cell>
        </row>
        <row r="222">
          <cell r="G222" t="str">
            <v>X085A531 GROSS</v>
          </cell>
          <cell r="H222">
            <v>372</v>
          </cell>
          <cell r="I222">
            <v>372</v>
          </cell>
          <cell r="J222">
            <v>0</v>
          </cell>
          <cell r="K222">
            <v>0</v>
          </cell>
          <cell r="M222">
            <v>597.70312999999999</v>
          </cell>
          <cell r="N222">
            <v>395.22133000000002</v>
          </cell>
        </row>
        <row r="223">
          <cell r="G223" t="str">
            <v xml:space="preserve"> </v>
          </cell>
          <cell r="H223"/>
          <cell r="I223"/>
          <cell r="J223">
            <v>0</v>
          </cell>
          <cell r="K223">
            <v>0</v>
          </cell>
          <cell r="M223"/>
          <cell r="N223"/>
        </row>
        <row r="224">
          <cell r="G224" t="str">
            <v>X085A234 GROSS</v>
          </cell>
          <cell r="H224">
            <v>0</v>
          </cell>
          <cell r="I224">
            <v>0</v>
          </cell>
          <cell r="J224">
            <v>0</v>
          </cell>
          <cell r="K224">
            <v>0</v>
          </cell>
          <cell r="M224">
            <v>2.8463099999999999</v>
          </cell>
          <cell r="N224">
            <v>6.6413900000000003</v>
          </cell>
        </row>
        <row r="225">
          <cell r="G225" t="str">
            <v xml:space="preserve"> </v>
          </cell>
          <cell r="H225"/>
          <cell r="I225"/>
          <cell r="J225">
            <v>0</v>
          </cell>
          <cell r="K225">
            <v>0</v>
          </cell>
          <cell r="M225"/>
          <cell r="N225"/>
        </row>
        <row r="226">
          <cell r="G226" t="str">
            <v>X085A306 GROSS</v>
          </cell>
          <cell r="H226">
            <v>750</v>
          </cell>
          <cell r="I226">
            <v>300</v>
          </cell>
          <cell r="J226">
            <v>0</v>
          </cell>
          <cell r="K226">
            <v>450</v>
          </cell>
          <cell r="M226">
            <v>-5.1320000000000005E-2</v>
          </cell>
          <cell r="N226">
            <v>-5.1320000000000005E-2</v>
          </cell>
        </row>
        <row r="227">
          <cell r="G227" t="str">
            <v xml:space="preserve"> </v>
          </cell>
          <cell r="H227"/>
          <cell r="I227"/>
          <cell r="J227">
            <v>0</v>
          </cell>
          <cell r="K227">
            <v>0</v>
          </cell>
          <cell r="M227"/>
          <cell r="N227"/>
        </row>
        <row r="228">
          <cell r="G228" t="str">
            <v>X085A666 GROSS</v>
          </cell>
          <cell r="H228">
            <v>13109</v>
          </cell>
          <cell r="I228">
            <v>13109</v>
          </cell>
          <cell r="J228">
            <v>0</v>
          </cell>
          <cell r="K228">
            <v>0</v>
          </cell>
          <cell r="M228">
            <v>6631.6720000000005</v>
          </cell>
          <cell r="N228">
            <v>10150.143</v>
          </cell>
        </row>
        <row r="229">
          <cell r="G229" t="str">
            <v xml:space="preserve"> </v>
          </cell>
          <cell r="H229"/>
          <cell r="I229"/>
          <cell r="J229">
            <v>0</v>
          </cell>
          <cell r="K229">
            <v>0</v>
          </cell>
          <cell r="M229"/>
          <cell r="N229"/>
        </row>
        <row r="230">
          <cell r="G230" t="str">
            <v>X085A186 GROSS</v>
          </cell>
          <cell r="H230">
            <v>1080</v>
          </cell>
          <cell r="I230">
            <v>1080</v>
          </cell>
          <cell r="J230">
            <v>0</v>
          </cell>
          <cell r="K230">
            <v>0</v>
          </cell>
          <cell r="M230">
            <v>933.57640000000004</v>
          </cell>
          <cell r="N230">
            <v>933.57640000000004</v>
          </cell>
        </row>
        <row r="231">
          <cell r="G231" t="str">
            <v xml:space="preserve"> </v>
          </cell>
          <cell r="H231"/>
          <cell r="I231"/>
          <cell r="J231">
            <v>0</v>
          </cell>
          <cell r="K231">
            <v>0</v>
          </cell>
          <cell r="M231"/>
          <cell r="N231"/>
        </row>
        <row r="232">
          <cell r="G232" t="str">
            <v>X085A681 GROSS</v>
          </cell>
          <cell r="H232">
            <v>190000</v>
          </cell>
          <cell r="I232">
            <v>0</v>
          </cell>
          <cell r="J232">
            <v>101000</v>
          </cell>
          <cell r="K232">
            <v>89000</v>
          </cell>
          <cell r="M232">
            <v>49960</v>
          </cell>
          <cell r="N232">
            <v>9101.7219999999998</v>
          </cell>
        </row>
        <row r="233">
          <cell r="G233" t="str">
            <v xml:space="preserve"> </v>
          </cell>
          <cell r="H233"/>
          <cell r="I233"/>
          <cell r="J233">
            <v>0</v>
          </cell>
          <cell r="K233">
            <v>0</v>
          </cell>
          <cell r="M233"/>
          <cell r="N233"/>
        </row>
        <row r="234">
          <cell r="G234" t="str">
            <v xml:space="preserve"> </v>
          </cell>
          <cell r="H234"/>
          <cell r="I234"/>
          <cell r="J234">
            <v>0</v>
          </cell>
          <cell r="K234">
            <v>0</v>
          </cell>
          <cell r="M234"/>
          <cell r="N234"/>
        </row>
        <row r="235">
          <cell r="G235" t="str">
            <v>X085A166 GROSS</v>
          </cell>
          <cell r="H235">
            <v>200</v>
          </cell>
          <cell r="I235">
            <v>100</v>
          </cell>
          <cell r="J235">
            <v>0</v>
          </cell>
          <cell r="K235">
            <v>100</v>
          </cell>
          <cell r="M235">
            <v>21.855</v>
          </cell>
          <cell r="N235">
            <v>2.4089999999999998</v>
          </cell>
        </row>
        <row r="236">
          <cell r="G236" t="str">
            <v>X085A166 INCOME</v>
          </cell>
          <cell r="H236">
            <v>0</v>
          </cell>
          <cell r="I236">
            <v>0</v>
          </cell>
          <cell r="J236">
            <v>0</v>
          </cell>
          <cell r="K236">
            <v>0</v>
          </cell>
          <cell r="M236">
            <v>-1.675</v>
          </cell>
          <cell r="N236">
            <v>0</v>
          </cell>
        </row>
        <row r="237">
          <cell r="G237" t="str">
            <v>X085A759 GROSS</v>
          </cell>
          <cell r="H237">
            <v>1550</v>
          </cell>
          <cell r="I237">
            <v>1250</v>
          </cell>
          <cell r="J237">
            <v>0</v>
          </cell>
          <cell r="K237">
            <v>300</v>
          </cell>
          <cell r="M237">
            <v>2181.5</v>
          </cell>
          <cell r="N237">
            <v>1031.5</v>
          </cell>
        </row>
        <row r="238">
          <cell r="G238" t="str">
            <v>X085A173 GROSS</v>
          </cell>
          <cell r="H238">
            <v>3692</v>
          </cell>
          <cell r="I238">
            <v>125</v>
          </cell>
          <cell r="J238">
            <v>0</v>
          </cell>
          <cell r="K238">
            <v>3567</v>
          </cell>
          <cell r="M238">
            <v>1565.9830899999999</v>
          </cell>
          <cell r="N238">
            <v>1223.3124700000001</v>
          </cell>
        </row>
        <row r="239">
          <cell r="G239" t="str">
            <v>X085A820 GROSS</v>
          </cell>
          <cell r="H239">
            <v>1000</v>
          </cell>
          <cell r="I239">
            <v>0</v>
          </cell>
          <cell r="J239">
            <v>0</v>
          </cell>
          <cell r="K239">
            <v>1000</v>
          </cell>
          <cell r="M239">
            <v>0</v>
          </cell>
          <cell r="N239">
            <v>0</v>
          </cell>
        </row>
        <row r="240">
          <cell r="G240" t="str">
            <v>X085A821 GROSS</v>
          </cell>
          <cell r="H240">
            <v>5000</v>
          </cell>
          <cell r="I240">
            <v>5000</v>
          </cell>
          <cell r="J240">
            <v>0</v>
          </cell>
          <cell r="K240">
            <v>0</v>
          </cell>
          <cell r="M240">
            <v>0</v>
          </cell>
          <cell r="N240">
            <v>0</v>
          </cell>
        </row>
        <row r="241">
          <cell r="G241" t="str">
            <v>X085A818 GROSS</v>
          </cell>
          <cell r="H241">
            <v>800</v>
          </cell>
          <cell r="I241">
            <v>0</v>
          </cell>
          <cell r="J241">
            <v>0</v>
          </cell>
          <cell r="K241">
            <v>800</v>
          </cell>
          <cell r="M241">
            <v>0</v>
          </cell>
          <cell r="N241">
            <v>0</v>
          </cell>
        </row>
        <row r="242">
          <cell r="G242"/>
          <cell r="H242"/>
        </row>
        <row r="243">
          <cell r="G243"/>
          <cell r="H243"/>
        </row>
        <row r="244">
          <cell r="G244"/>
          <cell r="H244"/>
        </row>
        <row r="245">
          <cell r="G245"/>
          <cell r="H245"/>
        </row>
      </sheetData>
      <sheetData sheetId="11"/>
      <sheetData sheetId="12">
        <row r="5">
          <cell r="G5" t="str">
            <v>UNIQUE IDENTIFIER</v>
          </cell>
          <cell r="H5" t="str">
            <v>Estimates Column</v>
          </cell>
          <cell r="I5" t="str">
            <v>Budget - current working budget for 19/20 including any reprofile requests at Supps 18/19</v>
          </cell>
        </row>
        <row r="6">
          <cell r="G6" t="str">
            <v>X085A556 GROSS</v>
          </cell>
          <cell r="H6" t="str">
            <v>GROSS</v>
          </cell>
          <cell r="I6">
            <v>66000</v>
          </cell>
        </row>
        <row r="7">
          <cell r="G7" t="str">
            <v>X085A556 INCOME</v>
          </cell>
          <cell r="H7" t="str">
            <v>INCOME</v>
          </cell>
          <cell r="I7"/>
        </row>
        <row r="8">
          <cell r="G8"/>
          <cell r="H8"/>
          <cell r="I8"/>
        </row>
        <row r="9">
          <cell r="G9"/>
          <cell r="H9"/>
          <cell r="I9"/>
        </row>
        <row r="10">
          <cell r="G10" t="str">
            <v>X085A359 GROSS</v>
          </cell>
          <cell r="H10" t="str">
            <v>GROSS</v>
          </cell>
          <cell r="I10"/>
        </row>
        <row r="11">
          <cell r="G11"/>
          <cell r="H11"/>
          <cell r="I11"/>
        </row>
        <row r="12">
          <cell r="G12" t="str">
            <v>X085A049 GROSS</v>
          </cell>
          <cell r="H12" t="str">
            <v>GROSS</v>
          </cell>
          <cell r="I12"/>
        </row>
        <row r="13">
          <cell r="G13" t="str">
            <v>X085A062 INCOME</v>
          </cell>
          <cell r="H13" t="str">
            <v>INCOME</v>
          </cell>
          <cell r="I13"/>
        </row>
        <row r="14">
          <cell r="G14"/>
          <cell r="H14"/>
          <cell r="I14"/>
        </row>
        <row r="15">
          <cell r="G15" t="str">
            <v>X085A696 GROSS</v>
          </cell>
          <cell r="H15" t="str">
            <v>GROSS</v>
          </cell>
          <cell r="I15"/>
        </row>
        <row r="16">
          <cell r="G16" t="str">
            <v>X085A696 INCOME</v>
          </cell>
          <cell r="H16" t="str">
            <v>INCOME</v>
          </cell>
          <cell r="I16"/>
        </row>
        <row r="17">
          <cell r="G17"/>
          <cell r="H17"/>
          <cell r="I17"/>
        </row>
        <row r="18">
          <cell r="G18"/>
          <cell r="H18"/>
          <cell r="I18"/>
        </row>
        <row r="19">
          <cell r="G19" t="str">
            <v>X085A390 GROSS</v>
          </cell>
          <cell r="H19" t="str">
            <v>GROSS</v>
          </cell>
          <cell r="I19"/>
        </row>
        <row r="20">
          <cell r="G20"/>
          <cell r="H20"/>
          <cell r="I20"/>
        </row>
        <row r="21">
          <cell r="G21" t="str">
            <v>X085A395 GROSS</v>
          </cell>
          <cell r="H21" t="str">
            <v>GROSS</v>
          </cell>
          <cell r="I21">
            <v>134500</v>
          </cell>
        </row>
        <row r="22">
          <cell r="G22"/>
          <cell r="H22"/>
          <cell r="I22"/>
        </row>
        <row r="23">
          <cell r="G23" t="str">
            <v>X085A594 GROSS</v>
          </cell>
          <cell r="H23" t="str">
            <v>GROSS</v>
          </cell>
          <cell r="I23">
            <v>787750</v>
          </cell>
        </row>
        <row r="24">
          <cell r="G24"/>
          <cell r="H24"/>
          <cell r="I24"/>
        </row>
        <row r="25">
          <cell r="G25" t="str">
            <v>X085A729 GROSS</v>
          </cell>
          <cell r="H25" t="str">
            <v>GROSS</v>
          </cell>
          <cell r="I25">
            <v>3947</v>
          </cell>
        </row>
        <row r="26">
          <cell r="G26"/>
          <cell r="H26"/>
          <cell r="I26"/>
        </row>
        <row r="27">
          <cell r="G27" t="str">
            <v>X085A704 GROSS</v>
          </cell>
          <cell r="H27" t="str">
            <v>GROSS</v>
          </cell>
          <cell r="I27">
            <v>5650</v>
          </cell>
        </row>
        <row r="28">
          <cell r="G28"/>
          <cell r="H28"/>
          <cell r="I28" t="str">
            <v xml:space="preserve">                                                                                                                                                                                                                                                                                                                                                                                                                                                                                                                                                                    </v>
          </cell>
        </row>
        <row r="29">
          <cell r="G29"/>
          <cell r="H29"/>
          <cell r="I29"/>
        </row>
        <row r="30">
          <cell r="G30" t="str">
            <v>X085A011 GROSS</v>
          </cell>
          <cell r="H30" t="str">
            <v>GROSS</v>
          </cell>
          <cell r="I30">
            <v>500</v>
          </cell>
        </row>
        <row r="31">
          <cell r="G31"/>
          <cell r="H31"/>
          <cell r="I31"/>
        </row>
        <row r="32">
          <cell r="G32"/>
          <cell r="H32"/>
          <cell r="I32"/>
        </row>
        <row r="33">
          <cell r="G33" t="str">
            <v>X085A730 GROSS</v>
          </cell>
          <cell r="H33" t="str">
            <v>GROSS</v>
          </cell>
          <cell r="I33"/>
        </row>
        <row r="34">
          <cell r="G34"/>
          <cell r="H34"/>
          <cell r="I34"/>
        </row>
        <row r="35">
          <cell r="G35"/>
          <cell r="H35"/>
          <cell r="I35"/>
        </row>
        <row r="36">
          <cell r="G36" t="str">
            <v>X085A356 GROSS</v>
          </cell>
          <cell r="H36" t="str">
            <v>GROSS</v>
          </cell>
          <cell r="I36"/>
        </row>
        <row r="37">
          <cell r="G37"/>
          <cell r="H37"/>
          <cell r="I37"/>
        </row>
        <row r="38">
          <cell r="G38"/>
          <cell r="H38"/>
          <cell r="I38"/>
        </row>
        <row r="39">
          <cell r="G39" t="str">
            <v>X085A743 GROSS</v>
          </cell>
          <cell r="H39" t="str">
            <v>GROSS</v>
          </cell>
          <cell r="I39"/>
        </row>
        <row r="40">
          <cell r="G40"/>
          <cell r="H40"/>
          <cell r="I40"/>
        </row>
        <row r="41">
          <cell r="G41" t="str">
            <v>X085A689 GROSS</v>
          </cell>
          <cell r="H41" t="str">
            <v>GROSS</v>
          </cell>
          <cell r="I41">
            <v>15000</v>
          </cell>
        </row>
        <row r="42">
          <cell r="G42"/>
          <cell r="H42"/>
          <cell r="I42"/>
        </row>
        <row r="43">
          <cell r="G43" t="str">
            <v>X085A797 GROSS</v>
          </cell>
          <cell r="H43" t="str">
            <v>GROSS</v>
          </cell>
          <cell r="I43">
            <v>30000</v>
          </cell>
        </row>
        <row r="44">
          <cell r="G44" t="str">
            <v>X085A798 GROSS</v>
          </cell>
          <cell r="H44" t="str">
            <v>GROSS</v>
          </cell>
          <cell r="I44">
            <v>25000</v>
          </cell>
        </row>
        <row r="45">
          <cell r="G45" t="str">
            <v>X085A799 GROSS</v>
          </cell>
          <cell r="H45" t="str">
            <v>GROSS</v>
          </cell>
          <cell r="I45">
            <v>70000</v>
          </cell>
        </row>
        <row r="46">
          <cell r="G46"/>
          <cell r="H46"/>
          <cell r="I46"/>
        </row>
        <row r="47">
          <cell r="G47" t="str">
            <v>X085A685 GROSS</v>
          </cell>
          <cell r="H47" t="str">
            <v>GROSS</v>
          </cell>
          <cell r="I47">
            <v>7000</v>
          </cell>
        </row>
        <row r="48">
          <cell r="G48"/>
          <cell r="H48"/>
          <cell r="I48"/>
        </row>
        <row r="49">
          <cell r="G49" t="str">
            <v>X085A742 GROSS</v>
          </cell>
          <cell r="H49" t="str">
            <v>GROSS</v>
          </cell>
          <cell r="I49">
            <v>20000</v>
          </cell>
        </row>
        <row r="50">
          <cell r="G50"/>
          <cell r="H50"/>
          <cell r="I50"/>
        </row>
        <row r="51">
          <cell r="G51" t="str">
            <v>X085A780 GROSS</v>
          </cell>
          <cell r="H51" t="str">
            <v>GROSS</v>
          </cell>
          <cell r="I51">
            <v>67000</v>
          </cell>
        </row>
        <row r="52">
          <cell r="G52"/>
          <cell r="H52"/>
          <cell r="I52"/>
        </row>
        <row r="53">
          <cell r="G53" t="str">
            <v>X085A779 GROSS</v>
          </cell>
          <cell r="H53" t="str">
            <v>GROSS</v>
          </cell>
          <cell r="I53">
            <v>60000</v>
          </cell>
        </row>
        <row r="54">
          <cell r="G54"/>
          <cell r="H54"/>
          <cell r="I54"/>
        </row>
        <row r="55">
          <cell r="G55" t="str">
            <v>X085A584 GROSS</v>
          </cell>
          <cell r="H55" t="str">
            <v>GROSS</v>
          </cell>
          <cell r="I55">
            <v>20000</v>
          </cell>
        </row>
        <row r="56">
          <cell r="G56"/>
          <cell r="H56"/>
          <cell r="I56"/>
        </row>
        <row r="57">
          <cell r="G57"/>
          <cell r="H57"/>
          <cell r="I57"/>
        </row>
        <row r="58">
          <cell r="G58" t="str">
            <v>X085A762 GROSS</v>
          </cell>
          <cell r="H58" t="str">
            <v>GROSS</v>
          </cell>
          <cell r="I58">
            <v>156000</v>
          </cell>
        </row>
        <row r="59">
          <cell r="G59"/>
          <cell r="H59"/>
          <cell r="I59"/>
        </row>
        <row r="60">
          <cell r="G60" t="str">
            <v>X085A535 GROSS</v>
          </cell>
          <cell r="H60" t="str">
            <v>GROSS</v>
          </cell>
          <cell r="I60">
            <v>5769</v>
          </cell>
        </row>
        <row r="61">
          <cell r="G61" t="str">
            <v>X085A535 INCOME</v>
          </cell>
          <cell r="H61" t="str">
            <v>INCOME</v>
          </cell>
          <cell r="I61"/>
        </row>
        <row r="62">
          <cell r="G62" t="str">
            <v>X085A536 GROSS</v>
          </cell>
          <cell r="H62" t="str">
            <v>GROSS</v>
          </cell>
          <cell r="I62">
            <v>6256</v>
          </cell>
        </row>
        <row r="63">
          <cell r="G63" t="str">
            <v>X085A536 INCOME</v>
          </cell>
          <cell r="H63" t="str">
            <v>INCOME</v>
          </cell>
          <cell r="I63">
            <v>-18081</v>
          </cell>
        </row>
        <row r="64">
          <cell r="G64" t="str">
            <v>X085A537 GROSS</v>
          </cell>
          <cell r="H64" t="str">
            <v>GROSS</v>
          </cell>
          <cell r="I64">
            <v>8285</v>
          </cell>
        </row>
        <row r="65">
          <cell r="G65" t="str">
            <v>X085A707 GROSS</v>
          </cell>
          <cell r="H65" t="str">
            <v>GROSS</v>
          </cell>
          <cell r="I65">
            <v>5200</v>
          </cell>
        </row>
        <row r="66">
          <cell r="G66" t="str">
            <v>X085A673 GROSS</v>
          </cell>
          <cell r="H66" t="str">
            <v>GROSS</v>
          </cell>
          <cell r="I66">
            <v>90000</v>
          </cell>
        </row>
        <row r="67">
          <cell r="G67" t="str">
            <v>X085A673 INCOME</v>
          </cell>
          <cell r="H67" t="str">
            <v>INCOME</v>
          </cell>
          <cell r="I67">
            <v>-106699</v>
          </cell>
        </row>
        <row r="68">
          <cell r="G68"/>
          <cell r="H68"/>
          <cell r="I68"/>
        </row>
        <row r="69">
          <cell r="G69" t="str">
            <v>X085A641 GROSS</v>
          </cell>
          <cell r="H69" t="str">
            <v>GROSS</v>
          </cell>
          <cell r="I69"/>
        </row>
        <row r="70">
          <cell r="G70" t="str">
            <v>X085A641 INCOME</v>
          </cell>
          <cell r="H70" t="str">
            <v>INCOME</v>
          </cell>
          <cell r="I70"/>
        </row>
        <row r="71">
          <cell r="G71"/>
          <cell r="H71"/>
          <cell r="I71"/>
        </row>
        <row r="72">
          <cell r="G72" t="str">
            <v>X085A757 GROSS</v>
          </cell>
          <cell r="H72" t="str">
            <v>GROSS</v>
          </cell>
          <cell r="I72">
            <v>100000</v>
          </cell>
        </row>
        <row r="73">
          <cell r="G73"/>
          <cell r="H73"/>
          <cell r="I73"/>
        </row>
        <row r="74">
          <cell r="G74" t="str">
            <v>X085A795 GROSS</v>
          </cell>
          <cell r="H74" t="str">
            <v>GROSS</v>
          </cell>
          <cell r="I74">
            <v>240224</v>
          </cell>
        </row>
        <row r="75">
          <cell r="G75" t="str">
            <v>X085A795 INCOME</v>
          </cell>
          <cell r="H75" t="str">
            <v>INCOME</v>
          </cell>
          <cell r="I75">
            <v>-21705</v>
          </cell>
        </row>
        <row r="76">
          <cell r="G76"/>
          <cell r="H76"/>
          <cell r="I76"/>
        </row>
        <row r="77">
          <cell r="G77" t="str">
            <v>X085A534 GROSS</v>
          </cell>
          <cell r="H77" t="str">
            <v>GROSS</v>
          </cell>
          <cell r="I77">
            <v>223181</v>
          </cell>
        </row>
        <row r="78">
          <cell r="G78" t="str">
            <v>X085A534 INCOME</v>
          </cell>
          <cell r="H78" t="str">
            <v>INCOME</v>
          </cell>
          <cell r="I78">
            <v>-218868</v>
          </cell>
        </row>
        <row r="79">
          <cell r="G79"/>
          <cell r="H79"/>
          <cell r="I79"/>
        </row>
        <row r="80">
          <cell r="G80"/>
          <cell r="H80"/>
          <cell r="I80"/>
        </row>
        <row r="81">
          <cell r="G81" t="str">
            <v>X085A514 GROSS</v>
          </cell>
          <cell r="H81" t="str">
            <v>GROSS</v>
          </cell>
          <cell r="I81">
            <v>200</v>
          </cell>
        </row>
        <row r="82">
          <cell r="G82"/>
          <cell r="H82"/>
          <cell r="I82"/>
        </row>
        <row r="83">
          <cell r="G83" t="str">
            <v>X085A508 GROSS</v>
          </cell>
          <cell r="H83" t="str">
            <v>GROSS</v>
          </cell>
          <cell r="I83">
            <v>95</v>
          </cell>
        </row>
        <row r="84">
          <cell r="G84"/>
          <cell r="H84"/>
          <cell r="I84"/>
        </row>
        <row r="85">
          <cell r="G85"/>
          <cell r="H85"/>
          <cell r="I85"/>
        </row>
        <row r="86">
          <cell r="G86" t="str">
            <v>X085A750 GROSS</v>
          </cell>
          <cell r="H86" t="str">
            <v>GROSS</v>
          </cell>
          <cell r="I86"/>
        </row>
        <row r="87">
          <cell r="G87"/>
          <cell r="H87"/>
          <cell r="I87"/>
        </row>
        <row r="88">
          <cell r="G88" t="str">
            <v>X085A768 GROSS</v>
          </cell>
          <cell r="H88" t="str">
            <v>GROSS</v>
          </cell>
          <cell r="I88">
            <v>5000</v>
          </cell>
        </row>
        <row r="89">
          <cell r="G89" t="str">
            <v>X085A812 GROSS</v>
          </cell>
          <cell r="H89" t="str">
            <v>GROSS</v>
          </cell>
          <cell r="I89">
            <v>28000</v>
          </cell>
        </row>
        <row r="90">
          <cell r="G90"/>
          <cell r="H90"/>
          <cell r="I90"/>
        </row>
        <row r="91">
          <cell r="G91"/>
          <cell r="H91"/>
          <cell r="I91"/>
        </row>
        <row r="92">
          <cell r="G92" t="str">
            <v>X085A612 GROSS</v>
          </cell>
          <cell r="H92" t="str">
            <v>GROSS</v>
          </cell>
          <cell r="I92"/>
        </row>
        <row r="93">
          <cell r="G93"/>
          <cell r="H93"/>
          <cell r="I93"/>
        </row>
        <row r="94">
          <cell r="G94"/>
          <cell r="H94"/>
          <cell r="I94"/>
        </row>
        <row r="95">
          <cell r="G95" t="str">
            <v>X085A373 GROSS</v>
          </cell>
          <cell r="H95" t="str">
            <v>GROSS</v>
          </cell>
          <cell r="I95"/>
        </row>
        <row r="96">
          <cell r="G96"/>
          <cell r="H96"/>
          <cell r="I96"/>
        </row>
        <row r="97">
          <cell r="G97"/>
          <cell r="H97"/>
          <cell r="I97"/>
        </row>
        <row r="98">
          <cell r="G98" t="str">
            <v>X085A352 GROSS</v>
          </cell>
          <cell r="H98" t="str">
            <v>GROSS</v>
          </cell>
          <cell r="I98">
            <v>5805</v>
          </cell>
        </row>
        <row r="99">
          <cell r="G99" t="str">
            <v>X085A352 INCOME</v>
          </cell>
          <cell r="H99" t="str">
            <v>INCOME</v>
          </cell>
          <cell r="I99"/>
        </row>
        <row r="100">
          <cell r="G100"/>
          <cell r="H100"/>
          <cell r="I100"/>
        </row>
        <row r="101">
          <cell r="G101"/>
          <cell r="H101"/>
          <cell r="I101"/>
        </row>
        <row r="102">
          <cell r="G102" t="str">
            <v>X085A001 GROSS</v>
          </cell>
          <cell r="H102" t="str">
            <v>GROSS</v>
          </cell>
          <cell r="I102">
            <v>14000</v>
          </cell>
        </row>
        <row r="103">
          <cell r="G103" t="str">
            <v>X085A001 INCOME</v>
          </cell>
          <cell r="H103" t="str">
            <v>INCOME</v>
          </cell>
          <cell r="I103"/>
        </row>
        <row r="104">
          <cell r="G104"/>
          <cell r="H104"/>
          <cell r="I104"/>
        </row>
        <row r="105">
          <cell r="G105" t="str">
            <v>X085A018 GROSS</v>
          </cell>
          <cell r="H105" t="str">
            <v>GROSS</v>
          </cell>
          <cell r="I105"/>
        </row>
        <row r="106">
          <cell r="G106"/>
          <cell r="H106"/>
          <cell r="I106"/>
        </row>
        <row r="107">
          <cell r="G107"/>
          <cell r="H107"/>
          <cell r="I107"/>
        </row>
        <row r="108">
          <cell r="G108" t="str">
            <v>X085A718 GROSS</v>
          </cell>
          <cell r="H108" t="str">
            <v>GROSS</v>
          </cell>
          <cell r="I108">
            <v>167000</v>
          </cell>
        </row>
        <row r="109">
          <cell r="G109"/>
          <cell r="H109"/>
          <cell r="I109"/>
        </row>
        <row r="110">
          <cell r="G110" t="str">
            <v>X085A437 GROSS</v>
          </cell>
          <cell r="H110" t="str">
            <v>GROSS</v>
          </cell>
          <cell r="I110">
            <v>400</v>
          </cell>
        </row>
        <row r="111">
          <cell r="G111"/>
          <cell r="H111"/>
          <cell r="I111"/>
        </row>
        <row r="112">
          <cell r="G112"/>
          <cell r="H112"/>
          <cell r="I112"/>
        </row>
        <row r="113">
          <cell r="G113" t="str">
            <v>X085A275 GROSS</v>
          </cell>
          <cell r="H113" t="str">
            <v>GROSS</v>
          </cell>
          <cell r="I113">
            <v>10</v>
          </cell>
        </row>
        <row r="114">
          <cell r="G114"/>
          <cell r="H114"/>
          <cell r="I114"/>
        </row>
        <row r="115">
          <cell r="G115"/>
          <cell r="H115"/>
          <cell r="I115"/>
        </row>
        <row r="116">
          <cell r="G116" t="str">
            <v>X085A172 GROSS</v>
          </cell>
          <cell r="H116" t="str">
            <v>GROSS</v>
          </cell>
          <cell r="I116"/>
        </row>
        <row r="117">
          <cell r="G117" t="str">
            <v>X085A172 INCOME</v>
          </cell>
          <cell r="H117" t="str">
            <v>INCOME</v>
          </cell>
          <cell r="I117"/>
        </row>
        <row r="118">
          <cell r="G118"/>
          <cell r="H118"/>
          <cell r="I118"/>
        </row>
        <row r="119">
          <cell r="G119" t="str">
            <v>X085A168 INCOME</v>
          </cell>
          <cell r="H119" t="str">
            <v>INCOME</v>
          </cell>
          <cell r="I119">
            <v>-90000</v>
          </cell>
        </row>
        <row r="120">
          <cell r="G120" t="str">
            <v>X085A168 GROSS</v>
          </cell>
          <cell r="H120" t="str">
            <v>GROSS</v>
          </cell>
          <cell r="I120">
            <v>90000</v>
          </cell>
        </row>
        <row r="121">
          <cell r="G121" t="str">
            <v xml:space="preserve">X085A168 </v>
          </cell>
          <cell r="H121"/>
          <cell r="I121"/>
        </row>
        <row r="122">
          <cell r="G122"/>
          <cell r="H122"/>
          <cell r="I122"/>
        </row>
        <row r="123">
          <cell r="G123" t="str">
            <v>X085A392 GROSS</v>
          </cell>
          <cell r="H123" t="str">
            <v>GROSS</v>
          </cell>
          <cell r="I123">
            <v>1254000</v>
          </cell>
        </row>
        <row r="124">
          <cell r="G124"/>
          <cell r="H124"/>
          <cell r="I124"/>
        </row>
        <row r="125">
          <cell r="G125" t="str">
            <v>X085A801 GROSS</v>
          </cell>
          <cell r="H125" t="str">
            <v>GROSS</v>
          </cell>
          <cell r="I125">
            <v>89000</v>
          </cell>
        </row>
        <row r="126">
          <cell r="G126" t="str">
            <v>X085A801 INCOME</v>
          </cell>
          <cell r="H126" t="str">
            <v>INCOME</v>
          </cell>
          <cell r="I126"/>
        </row>
        <row r="127">
          <cell r="G127"/>
          <cell r="H127"/>
          <cell r="I127"/>
        </row>
        <row r="128">
          <cell r="G128" t="str">
            <v>X085A666 GROSS</v>
          </cell>
          <cell r="H128" t="str">
            <v>GROSS</v>
          </cell>
          <cell r="I128">
            <v>100</v>
          </cell>
        </row>
        <row r="129">
          <cell r="G129"/>
          <cell r="H129"/>
          <cell r="I129"/>
        </row>
        <row r="130">
          <cell r="G130"/>
          <cell r="H130"/>
          <cell r="I130"/>
        </row>
        <row r="131">
          <cell r="G131" t="str">
            <v>X085A490 GROSS</v>
          </cell>
          <cell r="H131" t="str">
            <v>GROSS</v>
          </cell>
          <cell r="I131">
            <v>80</v>
          </cell>
        </row>
        <row r="132">
          <cell r="G132"/>
          <cell r="H132"/>
          <cell r="I132"/>
        </row>
        <row r="133">
          <cell r="G133"/>
          <cell r="H133"/>
          <cell r="I133"/>
        </row>
        <row r="134">
          <cell r="G134" t="str">
            <v>X085A428 GROSS</v>
          </cell>
          <cell r="H134" t="str">
            <v>GROSS</v>
          </cell>
          <cell r="I134">
            <v>41156</v>
          </cell>
        </row>
        <row r="135">
          <cell r="G135"/>
          <cell r="H135"/>
          <cell r="I135"/>
        </row>
        <row r="136">
          <cell r="G136" t="str">
            <v>X085A248 INCOME</v>
          </cell>
          <cell r="H136" t="str">
            <v>INCOME</v>
          </cell>
          <cell r="I136">
            <v>0</v>
          </cell>
        </row>
        <row r="137">
          <cell r="G137"/>
          <cell r="H137"/>
          <cell r="I137"/>
        </row>
        <row r="138">
          <cell r="G138" t="str">
            <v>X085A460 GROSS</v>
          </cell>
          <cell r="H138" t="str">
            <v>GROSS</v>
          </cell>
          <cell r="I138">
            <v>5283</v>
          </cell>
        </row>
        <row r="139">
          <cell r="G139"/>
          <cell r="H139"/>
          <cell r="I139"/>
        </row>
        <row r="140">
          <cell r="G140" t="str">
            <v>X085A565 GROSS</v>
          </cell>
          <cell r="H140" t="str">
            <v>GROSS</v>
          </cell>
          <cell r="I140">
            <v>1218</v>
          </cell>
        </row>
        <row r="141">
          <cell r="G141"/>
          <cell r="H141"/>
          <cell r="I141"/>
        </row>
        <row r="142">
          <cell r="G142" t="str">
            <v>X085A376 GROSS</v>
          </cell>
          <cell r="H142" t="str">
            <v>GROSS</v>
          </cell>
          <cell r="I142">
            <v>3775</v>
          </cell>
        </row>
        <row r="143">
          <cell r="G143" t="str">
            <v>X085A671 GROSS</v>
          </cell>
          <cell r="H143" t="str">
            <v>GROSS</v>
          </cell>
          <cell r="I143">
            <v>28554</v>
          </cell>
        </row>
        <row r="144">
          <cell r="G144" t="str">
            <v>X085A672 GROSS</v>
          </cell>
          <cell r="H144" t="str">
            <v>GROSS</v>
          </cell>
          <cell r="I144">
            <v>39363</v>
          </cell>
        </row>
        <row r="145">
          <cell r="G145"/>
          <cell r="H145"/>
          <cell r="I145"/>
        </row>
        <row r="146">
          <cell r="G146" t="str">
            <v>X085A794 GROSS</v>
          </cell>
          <cell r="H146" t="str">
            <v>GROSS</v>
          </cell>
          <cell r="I146">
            <v>42400</v>
          </cell>
        </row>
        <row r="147">
          <cell r="G147"/>
          <cell r="H147"/>
          <cell r="I147"/>
        </row>
        <row r="148">
          <cell r="G148"/>
          <cell r="H148"/>
          <cell r="I148"/>
        </row>
        <row r="149">
          <cell r="G149" t="str">
            <v>X085A184 GROSS</v>
          </cell>
          <cell r="H149" t="str">
            <v>GROSS</v>
          </cell>
          <cell r="I149"/>
        </row>
        <row r="150">
          <cell r="G150" t="str">
            <v>X085A667 GROSS</v>
          </cell>
          <cell r="H150" t="str">
            <v>GROSS</v>
          </cell>
          <cell r="I150"/>
        </row>
        <row r="151">
          <cell r="G151" t="str">
            <v>X085A744 GROSS</v>
          </cell>
          <cell r="H151" t="str">
            <v>GROSS</v>
          </cell>
          <cell r="I151">
            <v>24000</v>
          </cell>
        </row>
        <row r="152">
          <cell r="G152"/>
          <cell r="H152"/>
          <cell r="I152"/>
        </row>
        <row r="153">
          <cell r="G153" t="str">
            <v>X085A716 GROSS</v>
          </cell>
          <cell r="H153" t="str">
            <v>GROSS</v>
          </cell>
          <cell r="I153"/>
        </row>
        <row r="154">
          <cell r="G154"/>
          <cell r="H154"/>
          <cell r="I154"/>
        </row>
        <row r="155">
          <cell r="G155" t="str">
            <v>X085A791 GROSS</v>
          </cell>
          <cell r="H155" t="str">
            <v>GROSS</v>
          </cell>
          <cell r="I155"/>
        </row>
        <row r="156">
          <cell r="G156"/>
          <cell r="H156"/>
          <cell r="I156"/>
        </row>
        <row r="157">
          <cell r="G157" t="str">
            <v>X085A803 GROSS</v>
          </cell>
          <cell r="H157" t="str">
            <v>GROSS</v>
          </cell>
          <cell r="I157"/>
        </row>
        <row r="158">
          <cell r="G158"/>
          <cell r="H158"/>
          <cell r="I158"/>
        </row>
        <row r="159">
          <cell r="G159"/>
          <cell r="H159"/>
          <cell r="I159"/>
        </row>
        <row r="160">
          <cell r="G160" t="str">
            <v>X085A189 GROSS</v>
          </cell>
          <cell r="H160" t="str">
            <v>GROSS</v>
          </cell>
          <cell r="I160">
            <v>1368072</v>
          </cell>
        </row>
        <row r="161">
          <cell r="G161" t="str">
            <v>X085A189 INCOME</v>
          </cell>
          <cell r="H161" t="str">
            <v>INCOME</v>
          </cell>
          <cell r="I161">
            <v>-14979</v>
          </cell>
        </row>
        <row r="162">
          <cell r="G162" t="str">
            <v>X085A431 GROSS</v>
          </cell>
          <cell r="H162" t="str">
            <v>GROSS</v>
          </cell>
          <cell r="I162"/>
        </row>
        <row r="163">
          <cell r="G163" t="str">
            <v>X085A199 GROSS</v>
          </cell>
          <cell r="H163" t="str">
            <v>GROSS</v>
          </cell>
          <cell r="I163"/>
        </row>
        <row r="164">
          <cell r="G164" t="str">
            <v>X085A199 INCOME</v>
          </cell>
          <cell r="H164" t="str">
            <v>INCOME</v>
          </cell>
          <cell r="I164"/>
        </row>
        <row r="165">
          <cell r="G165" t="str">
            <v>X085A487 INCOME</v>
          </cell>
          <cell r="H165" t="str">
            <v>INCOME</v>
          </cell>
          <cell r="I165"/>
        </row>
        <row r="166">
          <cell r="G166"/>
          <cell r="H166"/>
          <cell r="I166"/>
        </row>
        <row r="167">
          <cell r="G167" t="str">
            <v>X085A435 GROSS</v>
          </cell>
          <cell r="H167" t="str">
            <v>GROSS</v>
          </cell>
          <cell r="I167"/>
        </row>
        <row r="168">
          <cell r="G168"/>
          <cell r="H168"/>
          <cell r="I168"/>
        </row>
        <row r="169">
          <cell r="G169" t="str">
            <v>X085A467 GROSS</v>
          </cell>
          <cell r="H169" t="str">
            <v>GROSS</v>
          </cell>
          <cell r="I169"/>
        </row>
        <row r="170">
          <cell r="G170"/>
          <cell r="H170"/>
          <cell r="I170"/>
        </row>
        <row r="171">
          <cell r="G171"/>
          <cell r="H171"/>
          <cell r="I171"/>
        </row>
        <row r="172">
          <cell r="G172" t="str">
            <v>X085A804 GROSS</v>
          </cell>
          <cell r="H172" t="str">
            <v>GROSS</v>
          </cell>
          <cell r="I172">
            <v>1044</v>
          </cell>
        </row>
        <row r="173">
          <cell r="G173"/>
          <cell r="H173"/>
          <cell r="I173"/>
        </row>
        <row r="174">
          <cell r="G174"/>
          <cell r="H174"/>
          <cell r="I174"/>
        </row>
        <row r="175">
          <cell r="G175" t="str">
            <v>X085A758 GROSS</v>
          </cell>
          <cell r="H175" t="str">
            <v>GROSS</v>
          </cell>
          <cell r="I175"/>
        </row>
        <row r="176">
          <cell r="G176"/>
          <cell r="H176"/>
          <cell r="I176"/>
        </row>
        <row r="177">
          <cell r="G177"/>
          <cell r="H177"/>
          <cell r="I177"/>
        </row>
        <row r="178">
          <cell r="G178" t="str">
            <v>X085A166 GROSS</v>
          </cell>
          <cell r="H178" t="str">
            <v>GROSS</v>
          </cell>
          <cell r="I178">
            <v>3800</v>
          </cell>
        </row>
        <row r="179">
          <cell r="G179" t="str">
            <v>X085A759 GROSS</v>
          </cell>
          <cell r="H179" t="str">
            <v>GROSS</v>
          </cell>
          <cell r="I179"/>
        </row>
        <row r="180">
          <cell r="G180" t="str">
            <v>X085A173 GROSS</v>
          </cell>
          <cell r="H180" t="str">
            <v>GROSS</v>
          </cell>
          <cell r="I180">
            <v>3000</v>
          </cell>
        </row>
        <row r="181">
          <cell r="G181" t="str">
            <v>X085A820 GROSS</v>
          </cell>
          <cell r="H181" t="str">
            <v>GROSS</v>
          </cell>
          <cell r="I181">
            <v>0</v>
          </cell>
        </row>
        <row r="182">
          <cell r="G182" t="str">
            <v>X085A821 GROSS</v>
          </cell>
          <cell r="H182" t="str">
            <v>GROSS</v>
          </cell>
          <cell r="I182">
            <v>0</v>
          </cell>
        </row>
        <row r="183">
          <cell r="G183" t="str">
            <v>X085A818 GROSS</v>
          </cell>
          <cell r="H183" t="str">
            <v>GROSS</v>
          </cell>
          <cell r="I183">
            <v>0</v>
          </cell>
        </row>
        <row r="184">
          <cell r="G184"/>
          <cell r="H184"/>
          <cell r="I184"/>
        </row>
        <row r="185">
          <cell r="G185"/>
          <cell r="H185"/>
          <cell r="I185"/>
        </row>
        <row r="186">
          <cell r="G186" t="str">
            <v>X085A761 GROSS</v>
          </cell>
          <cell r="H186" t="str">
            <v>GROSS</v>
          </cell>
          <cell r="I186"/>
        </row>
        <row r="187">
          <cell r="G187"/>
          <cell r="H187"/>
          <cell r="I187"/>
        </row>
        <row r="188">
          <cell r="G188"/>
          <cell r="H188"/>
          <cell r="I188"/>
        </row>
        <row r="189">
          <cell r="G189"/>
        </row>
        <row r="190">
          <cell r="G190" t="str">
            <v>X085A796 GROSS</v>
          </cell>
          <cell r="I190">
            <v>100000</v>
          </cell>
        </row>
        <row r="191">
          <cell r="G191" t="str">
            <v>X085A717 GROSS</v>
          </cell>
          <cell r="I191">
            <v>37850</v>
          </cell>
        </row>
        <row r="192">
          <cell r="G192"/>
          <cell r="I192">
            <v>500</v>
          </cell>
        </row>
        <row r="193">
          <cell r="G193"/>
          <cell r="I193">
            <v>1270</v>
          </cell>
        </row>
        <row r="194">
          <cell r="G194"/>
          <cell r="I194">
            <v>15</v>
          </cell>
        </row>
        <row r="195">
          <cell r="G195" t="str">
            <v>X085A712 GROSS</v>
          </cell>
          <cell r="I195">
            <v>30000</v>
          </cell>
        </row>
      </sheetData>
      <sheetData sheetId="13"/>
      <sheetData sheetId="14"/>
      <sheetData sheetId="15"/>
      <sheetData sheetId="16"/>
      <sheetData sheetId="17"/>
      <sheetData sheetId="18"/>
      <sheetData sheetId="19"/>
      <sheetData sheetId="20"/>
      <sheetData sheetId="21"/>
      <sheetData sheetId="22"/>
      <sheetData sheetId="23">
        <row r="4">
          <cell r="D4"/>
          <cell r="E4" t="str">
            <v>Estimates Column Code</v>
          </cell>
          <cell r="F4" t="str">
            <v>Sum of Oscar Budget</v>
          </cell>
          <cell r="G4" t="str">
            <v>Sum of Total Funding Change</v>
          </cell>
          <cell r="H4" t="str">
            <v>Sum of Working Budget</v>
          </cell>
          <cell r="I4" t="str">
            <v>Ask at Supps</v>
          </cell>
          <cell r="J4" t="str">
            <v>BUDGET</v>
          </cell>
          <cell r="K4" t="str">
            <v>HE ABP Changes</v>
          </cell>
          <cell r="L4" t="str">
            <v>Final budget</v>
          </cell>
        </row>
        <row r="5">
          <cell r="D5" t="str">
            <v>X085A018 GROSS</v>
          </cell>
          <cell r="E5" t="str">
            <v>GROSS</v>
          </cell>
          <cell r="F5">
            <v>0</v>
          </cell>
          <cell r="G5">
            <v>58500</v>
          </cell>
          <cell r="H5">
            <v>58500</v>
          </cell>
          <cell r="I5">
            <v>-58500</v>
          </cell>
          <cell r="J5">
            <v>0</v>
          </cell>
          <cell r="K5"/>
          <cell r="L5">
            <v>1067001</v>
          </cell>
        </row>
        <row r="6">
          <cell r="D6" t="str">
            <v>X085A600 GROSS</v>
          </cell>
          <cell r="E6" t="str">
            <v>GROSS</v>
          </cell>
          <cell r="F6"/>
          <cell r="G6"/>
          <cell r="H6"/>
          <cell r="I6"/>
          <cell r="J6">
            <v>0</v>
          </cell>
          <cell r="K6"/>
          <cell r="L6">
            <v>0</v>
          </cell>
        </row>
        <row r="7">
          <cell r="D7" t="str">
            <v>X085A192 INCOME</v>
          </cell>
          <cell r="E7" t="str">
            <v>INCOME</v>
          </cell>
          <cell r="F7">
            <v>0</v>
          </cell>
          <cell r="G7">
            <v>0</v>
          </cell>
          <cell r="H7">
            <v>0</v>
          </cell>
          <cell r="I7"/>
          <cell r="J7">
            <v>0</v>
          </cell>
          <cell r="K7"/>
          <cell r="L7">
            <v>0</v>
          </cell>
        </row>
        <row r="8">
          <cell r="D8" t="str">
            <v>X085A376 INCOME</v>
          </cell>
          <cell r="E8" t="str">
            <v>INCOME</v>
          </cell>
          <cell r="F8">
            <v>-27400</v>
          </cell>
          <cell r="G8">
            <v>-10385</v>
          </cell>
          <cell r="H8">
            <v>-37785</v>
          </cell>
          <cell r="I8">
            <v>-49580</v>
          </cell>
          <cell r="J8">
            <v>-87365</v>
          </cell>
          <cell r="K8">
            <v>8400</v>
          </cell>
          <cell r="L8">
            <v>-78965</v>
          </cell>
        </row>
        <row r="9">
          <cell r="D9" t="str">
            <v>X085A383 INCOME</v>
          </cell>
          <cell r="E9" t="str">
            <v>INCOME</v>
          </cell>
          <cell r="F9">
            <v>0</v>
          </cell>
          <cell r="G9">
            <v>0</v>
          </cell>
          <cell r="H9">
            <v>0</v>
          </cell>
          <cell r="I9"/>
          <cell r="J9">
            <v>0</v>
          </cell>
          <cell r="K9"/>
          <cell r="L9">
            <v>0</v>
          </cell>
        </row>
        <row r="10">
          <cell r="D10" t="str">
            <v>X085A392 GROSS</v>
          </cell>
          <cell r="E10" t="str">
            <v>GROSS</v>
          </cell>
          <cell r="F10">
            <v>20000</v>
          </cell>
          <cell r="G10">
            <v>0</v>
          </cell>
          <cell r="H10">
            <v>20000</v>
          </cell>
          <cell r="I10"/>
          <cell r="J10">
            <v>20000</v>
          </cell>
          <cell r="K10"/>
          <cell r="L10">
            <v>20000</v>
          </cell>
        </row>
        <row r="11">
          <cell r="D11" t="str">
            <v>X085A392 INCOME</v>
          </cell>
          <cell r="E11" t="str">
            <v>INCOME</v>
          </cell>
          <cell r="F11">
            <v>0</v>
          </cell>
          <cell r="G11">
            <v>0</v>
          </cell>
          <cell r="H11">
            <v>0</v>
          </cell>
          <cell r="I11"/>
          <cell r="J11">
            <v>0</v>
          </cell>
          <cell r="K11"/>
          <cell r="L11">
            <v>0</v>
          </cell>
        </row>
        <row r="12">
          <cell r="D12" t="str">
            <v>X085A458 GROSS</v>
          </cell>
          <cell r="E12" t="str">
            <v>GROSS</v>
          </cell>
          <cell r="F12">
            <v>0</v>
          </cell>
          <cell r="G12">
            <v>0</v>
          </cell>
          <cell r="H12">
            <v>0</v>
          </cell>
          <cell r="I12"/>
          <cell r="J12">
            <v>0</v>
          </cell>
          <cell r="K12"/>
          <cell r="L12">
            <v>0</v>
          </cell>
        </row>
        <row r="13">
          <cell r="D13" t="str">
            <v>X085A458 INCOME</v>
          </cell>
          <cell r="E13" t="str">
            <v>INCOME</v>
          </cell>
          <cell r="F13">
            <v>0</v>
          </cell>
          <cell r="G13">
            <v>0</v>
          </cell>
          <cell r="H13">
            <v>0</v>
          </cell>
          <cell r="I13"/>
          <cell r="J13">
            <v>0</v>
          </cell>
          <cell r="K13"/>
          <cell r="L13">
            <v>0</v>
          </cell>
        </row>
        <row r="14">
          <cell r="D14" t="str">
            <v>X085A459 INCOME</v>
          </cell>
          <cell r="E14" t="str">
            <v>INCOME</v>
          </cell>
          <cell r="F14">
            <v>0</v>
          </cell>
          <cell r="G14">
            <v>0</v>
          </cell>
          <cell r="H14">
            <v>0</v>
          </cell>
          <cell r="I14"/>
          <cell r="J14">
            <v>0</v>
          </cell>
          <cell r="K14"/>
          <cell r="L14">
            <v>0</v>
          </cell>
        </row>
        <row r="15">
          <cell r="D15" t="str">
            <v>X085A460 GROSS</v>
          </cell>
          <cell r="E15" t="str">
            <v>GROSS</v>
          </cell>
          <cell r="F15">
            <v>0</v>
          </cell>
          <cell r="G15">
            <v>0</v>
          </cell>
          <cell r="H15">
            <v>0</v>
          </cell>
          <cell r="I15">
            <v>68754</v>
          </cell>
          <cell r="J15">
            <v>68754</v>
          </cell>
          <cell r="K15">
            <v>-163</v>
          </cell>
          <cell r="L15">
            <v>68591</v>
          </cell>
        </row>
        <row r="16">
          <cell r="D16" t="str">
            <v>X085A460 INCOME</v>
          </cell>
          <cell r="E16" t="str">
            <v>INCOME</v>
          </cell>
          <cell r="F16">
            <v>-92000</v>
          </cell>
          <cell r="G16">
            <v>34165</v>
          </cell>
          <cell r="H16">
            <v>-57835</v>
          </cell>
          <cell r="I16">
            <v>49908</v>
          </cell>
          <cell r="J16">
            <v>-7927</v>
          </cell>
          <cell r="K16">
            <v>-394</v>
          </cell>
          <cell r="L16">
            <v>-8321</v>
          </cell>
        </row>
        <row r="17">
          <cell r="D17" t="str">
            <v>X085A462 GROSS</v>
          </cell>
          <cell r="E17" t="str">
            <v>GROSS</v>
          </cell>
          <cell r="F17">
            <v>3395000</v>
          </cell>
          <cell r="G17">
            <v>-3395000</v>
          </cell>
          <cell r="H17">
            <v>0</v>
          </cell>
          <cell r="I17"/>
          <cell r="J17">
            <v>0</v>
          </cell>
          <cell r="K17"/>
          <cell r="L17">
            <v>0</v>
          </cell>
        </row>
        <row r="18">
          <cell r="D18" t="str">
            <v>X085A465 GROSS</v>
          </cell>
          <cell r="E18" t="str">
            <v>GROSS</v>
          </cell>
          <cell r="F18">
            <v>1795000</v>
          </cell>
          <cell r="G18">
            <v>2803000</v>
          </cell>
          <cell r="H18">
            <v>4598000</v>
          </cell>
          <cell r="I18"/>
          <cell r="J18">
            <v>4598000</v>
          </cell>
          <cell r="K18">
            <v>-487768</v>
          </cell>
          <cell r="L18">
            <v>4110232</v>
          </cell>
        </row>
        <row r="19">
          <cell r="D19" t="str">
            <v>X085A465 INCOME</v>
          </cell>
          <cell r="E19" t="str">
            <v>INCOME</v>
          </cell>
          <cell r="F19">
            <v>0</v>
          </cell>
          <cell r="G19">
            <v>0</v>
          </cell>
          <cell r="H19">
            <v>0</v>
          </cell>
          <cell r="I19"/>
          <cell r="J19">
            <v>0</v>
          </cell>
          <cell r="K19"/>
          <cell r="L19">
            <v>0</v>
          </cell>
        </row>
        <row r="20">
          <cell r="D20" t="str">
            <v>X085A467 INCOME</v>
          </cell>
          <cell r="E20" t="str">
            <v>INCOME</v>
          </cell>
          <cell r="F20">
            <v>0</v>
          </cell>
          <cell r="G20">
            <v>0</v>
          </cell>
          <cell r="H20">
            <v>0</v>
          </cell>
          <cell r="I20"/>
          <cell r="J20">
            <v>0</v>
          </cell>
          <cell r="K20"/>
          <cell r="L20">
            <v>0</v>
          </cell>
        </row>
        <row r="21">
          <cell r="D21" t="str">
            <v>X085A535 GROSS</v>
          </cell>
          <cell r="E21" t="str">
            <v>GROSS</v>
          </cell>
          <cell r="F21">
            <v>6941</v>
          </cell>
          <cell r="G21">
            <v>-4104</v>
          </cell>
          <cell r="H21">
            <v>2837</v>
          </cell>
          <cell r="I21"/>
          <cell r="J21">
            <v>2837</v>
          </cell>
          <cell r="K21"/>
          <cell r="L21">
            <v>2837</v>
          </cell>
        </row>
        <row r="22">
          <cell r="D22" t="str">
            <v>X085A564 GROSS</v>
          </cell>
          <cell r="E22" t="str">
            <v>GROSS</v>
          </cell>
          <cell r="F22">
            <v>222000</v>
          </cell>
          <cell r="G22">
            <v>-222000</v>
          </cell>
          <cell r="H22">
            <v>0</v>
          </cell>
          <cell r="I22"/>
          <cell r="J22">
            <v>0</v>
          </cell>
          <cell r="K22"/>
          <cell r="L22">
            <v>0</v>
          </cell>
        </row>
        <row r="23">
          <cell r="D23" t="str">
            <v>X085A564 INCOME</v>
          </cell>
          <cell r="E23" t="str">
            <v>INCOME</v>
          </cell>
          <cell r="F23">
            <v>-83900</v>
          </cell>
          <cell r="G23">
            <v>83900</v>
          </cell>
          <cell r="H23">
            <v>0</v>
          </cell>
          <cell r="I23"/>
          <cell r="J23">
            <v>0</v>
          </cell>
          <cell r="K23"/>
          <cell r="L23">
            <v>0</v>
          </cell>
        </row>
        <row r="24">
          <cell r="D24" t="str">
            <v>X085A565 GROSS</v>
          </cell>
          <cell r="E24" t="str">
            <v>GROSS</v>
          </cell>
          <cell r="F24">
            <v>50000</v>
          </cell>
          <cell r="G24">
            <v>70000</v>
          </cell>
          <cell r="H24">
            <v>120000</v>
          </cell>
          <cell r="I24">
            <v>-70000</v>
          </cell>
          <cell r="J24">
            <v>50000</v>
          </cell>
          <cell r="K24">
            <v>-20097</v>
          </cell>
          <cell r="L24">
            <v>29903</v>
          </cell>
        </row>
        <row r="25">
          <cell r="D25" t="str">
            <v>X085A565 INCOME</v>
          </cell>
          <cell r="E25" t="str">
            <v>INCOME</v>
          </cell>
          <cell r="F25">
            <v>-24200</v>
          </cell>
          <cell r="G25">
            <v>23203</v>
          </cell>
          <cell r="H25">
            <v>-997</v>
          </cell>
          <cell r="I25"/>
          <cell r="J25">
            <v>-997</v>
          </cell>
          <cell r="K25">
            <v>0</v>
          </cell>
          <cell r="L25">
            <v>-997</v>
          </cell>
        </row>
        <row r="26">
          <cell r="D26" t="str">
            <v>X085A566 GROSS</v>
          </cell>
          <cell r="E26" t="str">
            <v>GROSS</v>
          </cell>
          <cell r="F26">
            <v>0</v>
          </cell>
          <cell r="G26">
            <v>0</v>
          </cell>
          <cell r="H26">
            <v>0</v>
          </cell>
          <cell r="I26"/>
          <cell r="J26">
            <v>0</v>
          </cell>
          <cell r="K26"/>
          <cell r="L26">
            <v>0</v>
          </cell>
        </row>
        <row r="27">
          <cell r="D27" t="str">
            <v>X085A588 GROSS</v>
          </cell>
          <cell r="E27" t="str">
            <v>GROSS</v>
          </cell>
          <cell r="F27">
            <v>500000</v>
          </cell>
          <cell r="G27">
            <v>-500000</v>
          </cell>
          <cell r="H27">
            <v>0</v>
          </cell>
          <cell r="I27"/>
          <cell r="J27">
            <v>0</v>
          </cell>
          <cell r="K27"/>
          <cell r="L27">
            <v>0</v>
          </cell>
        </row>
        <row r="28">
          <cell r="D28" t="str">
            <v>X085A588 INCOME</v>
          </cell>
          <cell r="E28" t="str">
            <v>INCOME</v>
          </cell>
          <cell r="F28">
            <v>-95700</v>
          </cell>
          <cell r="G28">
            <v>95700</v>
          </cell>
          <cell r="H28">
            <v>0</v>
          </cell>
          <cell r="I28"/>
          <cell r="J28">
            <v>0</v>
          </cell>
          <cell r="K28"/>
          <cell r="L28">
            <v>0</v>
          </cell>
        </row>
        <row r="29">
          <cell r="D29" t="str">
            <v>X085A589 INCOME</v>
          </cell>
          <cell r="E29" t="str">
            <v>INCOME</v>
          </cell>
          <cell r="F29">
            <v>-2100</v>
          </cell>
          <cell r="G29">
            <v>2100</v>
          </cell>
          <cell r="H29">
            <v>0</v>
          </cell>
          <cell r="I29"/>
          <cell r="J29">
            <v>0</v>
          </cell>
          <cell r="K29"/>
          <cell r="L29">
            <v>0</v>
          </cell>
        </row>
        <row r="30">
          <cell r="D30" t="str">
            <v>X085A590 GROSS</v>
          </cell>
          <cell r="E30" t="str">
            <v>GROSS</v>
          </cell>
          <cell r="F30">
            <v>0</v>
          </cell>
          <cell r="G30">
            <v>0</v>
          </cell>
          <cell r="H30">
            <v>0</v>
          </cell>
          <cell r="I30"/>
          <cell r="J30">
            <v>0</v>
          </cell>
          <cell r="K30"/>
          <cell r="L30">
            <v>0</v>
          </cell>
        </row>
        <row r="31">
          <cell r="D31" t="str">
            <v>X085A670 GROSS</v>
          </cell>
          <cell r="E31" t="str">
            <v>GROSS</v>
          </cell>
          <cell r="F31">
            <v>0</v>
          </cell>
          <cell r="G31">
            <v>0</v>
          </cell>
          <cell r="H31">
            <v>0</v>
          </cell>
          <cell r="I31"/>
          <cell r="J31">
            <v>0</v>
          </cell>
          <cell r="K31"/>
          <cell r="L31">
            <v>0</v>
          </cell>
        </row>
        <row r="32">
          <cell r="D32" t="str">
            <v>X085A671 GROSS</v>
          </cell>
          <cell r="E32" t="str">
            <v>GROSS</v>
          </cell>
          <cell r="F32">
            <v>0</v>
          </cell>
          <cell r="G32">
            <v>744000</v>
          </cell>
          <cell r="H32">
            <v>744000</v>
          </cell>
          <cell r="I32">
            <v>-386000</v>
          </cell>
          <cell r="J32">
            <v>358000</v>
          </cell>
          <cell r="K32">
            <v>-666</v>
          </cell>
          <cell r="L32">
            <v>357334</v>
          </cell>
        </row>
        <row r="33">
          <cell r="D33" t="str">
            <v>X085A671 INCOME</v>
          </cell>
          <cell r="E33" t="str">
            <v>INCOME</v>
          </cell>
          <cell r="F33">
            <v>0</v>
          </cell>
          <cell r="G33">
            <v>-98325</v>
          </cell>
          <cell r="H33">
            <v>-98325</v>
          </cell>
          <cell r="I33">
            <v>-113812</v>
          </cell>
          <cell r="J33">
            <v>-212137</v>
          </cell>
          <cell r="K33">
            <v>8241</v>
          </cell>
          <cell r="L33">
            <v>-203896</v>
          </cell>
        </row>
        <row r="34">
          <cell r="D34" t="str">
            <v>X085A672 GROSS</v>
          </cell>
          <cell r="E34" t="str">
            <v>GROSS</v>
          </cell>
          <cell r="F34">
            <v>0</v>
          </cell>
          <cell r="G34">
            <v>500000</v>
          </cell>
          <cell r="H34">
            <v>500000</v>
          </cell>
          <cell r="I34">
            <v>-100000</v>
          </cell>
          <cell r="J34">
            <v>400000</v>
          </cell>
          <cell r="K34">
            <v>-50000</v>
          </cell>
          <cell r="L34">
            <v>350000</v>
          </cell>
        </row>
        <row r="35">
          <cell r="D35" t="str">
            <v>X085A672 INCOME</v>
          </cell>
          <cell r="E35" t="str">
            <v>INCOME</v>
          </cell>
          <cell r="F35">
            <v>0</v>
          </cell>
          <cell r="G35">
            <v>-184754</v>
          </cell>
          <cell r="H35">
            <v>-184754</v>
          </cell>
          <cell r="I35">
            <v>128582</v>
          </cell>
          <cell r="J35">
            <v>-56172</v>
          </cell>
          <cell r="K35">
            <v>6094</v>
          </cell>
          <cell r="L35">
            <v>-50078</v>
          </cell>
        </row>
        <row r="36">
          <cell r="D36" t="str">
            <v>X085A782 GROSS</v>
          </cell>
          <cell r="E36" t="str">
            <v>GROSS</v>
          </cell>
          <cell r="F36">
            <v>0</v>
          </cell>
          <cell r="G36">
            <v>0</v>
          </cell>
          <cell r="H36">
            <v>0</v>
          </cell>
          <cell r="I36"/>
          <cell r="J36">
            <v>0</v>
          </cell>
          <cell r="K36"/>
          <cell r="L36">
            <v>0</v>
          </cell>
        </row>
        <row r="37">
          <cell r="F37">
            <v>5663641</v>
          </cell>
          <cell r="G37">
            <v>0</v>
          </cell>
          <cell r="H37">
            <v>5663641</v>
          </cell>
          <cell r="I37">
            <v>-530648</v>
          </cell>
          <cell r="J37">
            <v>5132993</v>
          </cell>
          <cell r="K37">
            <v>-536353</v>
          </cell>
          <cell r="L37">
            <v>5663641</v>
          </cell>
        </row>
      </sheetData>
      <sheetData sheetId="24"/>
      <sheetData sheetId="25"/>
      <sheetData sheetId="26"/>
      <sheetData sheetId="2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Headcount Delegations"/>
      <sheetName val="Master Staffing Data"/>
      <sheetName val="Staff Action Lists"/>
      <sheetName val="Headcount Assurance"/>
      <sheetName val="Headcount Assurance (2)"/>
      <sheetName val="Headcount Assurance (3)"/>
      <sheetName val="DCLG"/>
      <sheetName val="Localism"/>
      <sheetName val="DG-LSU"/>
      <sheetName val="AID"/>
      <sheetName val="FRE"/>
      <sheetName val="ICR"/>
      <sheetName val="LGF"/>
      <sheetName val="LGP"/>
      <sheetName val="TF"/>
      <sheetName val="Neighbourhoods"/>
      <sheetName val="Nei DG"/>
      <sheetName val="EuroProg"/>
      <sheetName val="Housing Standards"/>
      <sheetName val="Housing Supply"/>
      <sheetName val="Cities&amp;Local Growth"/>
      <sheetName val="Planning"/>
      <sheetName val="Finance"/>
      <sheetName val="PCC"/>
      <sheetName val="Localities&amp;London"/>
      <sheetName val="SCPO"/>
      <sheetName val="ET Office"/>
      <sheetName val="Ministerial"/>
      <sheetName val="Comms"/>
      <sheetName val="Strategy"/>
      <sheetName val="Other"/>
      <sheetName val="GRADE LOOKUP"/>
    </sheetNames>
    <sheetDataSet>
      <sheetData sheetId="0"/>
      <sheetData sheetId="1">
        <row r="4">
          <cell r="C4" t="str">
            <v>Localism DG Office / LSU</v>
          </cell>
          <cell r="D4">
            <v>0</v>
          </cell>
          <cell r="E4">
            <v>2</v>
          </cell>
          <cell r="F4">
            <v>6</v>
          </cell>
          <cell r="H4">
            <v>4</v>
          </cell>
          <cell r="J4">
            <v>1</v>
          </cell>
          <cell r="K4">
            <v>0</v>
          </cell>
          <cell r="L4">
            <v>1</v>
          </cell>
          <cell r="M4">
            <v>14</v>
          </cell>
          <cell r="N4">
            <v>0</v>
          </cell>
          <cell r="O4">
            <v>0</v>
          </cell>
          <cell r="Q4">
            <v>14</v>
          </cell>
        </row>
        <row r="5">
          <cell r="C5" t="str">
            <v>Analysis and Innovation</v>
          </cell>
          <cell r="D5">
            <v>1</v>
          </cell>
          <cell r="E5">
            <v>10</v>
          </cell>
          <cell r="F5">
            <v>25</v>
          </cell>
          <cell r="G5">
            <v>12</v>
          </cell>
          <cell r="H5">
            <v>31</v>
          </cell>
          <cell r="I5">
            <v>8</v>
          </cell>
          <cell r="J5">
            <v>3</v>
          </cell>
          <cell r="K5">
            <v>1</v>
          </cell>
          <cell r="L5">
            <v>0</v>
          </cell>
          <cell r="M5">
            <v>91</v>
          </cell>
          <cell r="P5">
            <v>1</v>
          </cell>
          <cell r="Q5">
            <v>92</v>
          </cell>
        </row>
        <row r="6">
          <cell r="C6" t="str">
            <v>Fire, Resilience &amp; Emergencies</v>
          </cell>
          <cell r="D6">
            <v>4</v>
          </cell>
          <cell r="E6">
            <v>13.5</v>
          </cell>
          <cell r="F6">
            <v>34.5</v>
          </cell>
          <cell r="G6">
            <v>14</v>
          </cell>
          <cell r="H6">
            <v>41</v>
          </cell>
          <cell r="I6">
            <v>10</v>
          </cell>
          <cell r="J6">
            <v>4</v>
          </cell>
          <cell r="K6">
            <v>1</v>
          </cell>
          <cell r="L6">
            <v>0</v>
          </cell>
          <cell r="M6">
            <v>122</v>
          </cell>
          <cell r="N6">
            <v>0</v>
          </cell>
          <cell r="O6">
            <v>0</v>
          </cell>
          <cell r="P6">
            <v>0</v>
          </cell>
          <cell r="Q6">
            <v>122</v>
          </cell>
        </row>
        <row r="7">
          <cell r="C7" t="str">
            <v>Integration &amp; Community Rights</v>
          </cell>
          <cell r="D7">
            <v>4</v>
          </cell>
          <cell r="E7">
            <v>6</v>
          </cell>
          <cell r="F7">
            <v>14</v>
          </cell>
          <cell r="G7">
            <v>15</v>
          </cell>
          <cell r="H7">
            <v>31</v>
          </cell>
          <cell r="I7">
            <v>3</v>
          </cell>
          <cell r="J7">
            <v>4</v>
          </cell>
          <cell r="K7">
            <v>1</v>
          </cell>
          <cell r="L7">
            <v>0</v>
          </cell>
          <cell r="M7">
            <v>78</v>
          </cell>
          <cell r="N7">
            <v>0</v>
          </cell>
          <cell r="O7">
            <v>0</v>
          </cell>
          <cell r="P7">
            <v>1</v>
          </cell>
          <cell r="Q7">
            <v>79</v>
          </cell>
        </row>
        <row r="8">
          <cell r="C8" t="str">
            <v>Local Government Finance</v>
          </cell>
          <cell r="D8">
            <v>9</v>
          </cell>
          <cell r="E8">
            <v>21</v>
          </cell>
          <cell r="F8">
            <v>34.5</v>
          </cell>
          <cell r="G8">
            <v>5</v>
          </cell>
          <cell r="H8">
            <v>27.5</v>
          </cell>
          <cell r="I8">
            <v>4</v>
          </cell>
          <cell r="J8">
            <v>5</v>
          </cell>
          <cell r="K8">
            <v>1</v>
          </cell>
          <cell r="L8">
            <v>0</v>
          </cell>
          <cell r="M8">
            <v>107</v>
          </cell>
          <cell r="N8">
            <v>0</v>
          </cell>
          <cell r="O8">
            <v>0</v>
          </cell>
          <cell r="Q8">
            <v>107</v>
          </cell>
        </row>
        <row r="9">
          <cell r="C9" t="str">
            <v>Local Government Policy</v>
          </cell>
          <cell r="D9">
            <v>4</v>
          </cell>
          <cell r="E9">
            <v>5</v>
          </cell>
          <cell r="F9">
            <v>19.5</v>
          </cell>
          <cell r="G9">
            <v>6</v>
          </cell>
          <cell r="H9">
            <v>34</v>
          </cell>
          <cell r="I9">
            <v>1</v>
          </cell>
          <cell r="J9">
            <v>5</v>
          </cell>
          <cell r="K9">
            <v>1</v>
          </cell>
          <cell r="L9">
            <v>0</v>
          </cell>
          <cell r="M9">
            <v>75.5</v>
          </cell>
          <cell r="N9">
            <v>0</v>
          </cell>
          <cell r="O9">
            <v>0</v>
          </cell>
          <cell r="P9">
            <v>4</v>
          </cell>
          <cell r="Q9">
            <v>79.5</v>
          </cell>
        </row>
        <row r="10">
          <cell r="C10" t="str">
            <v>Troubled Families Team</v>
          </cell>
          <cell r="D10">
            <v>1</v>
          </cell>
          <cell r="E10">
            <v>7</v>
          </cell>
          <cell r="F10">
            <v>8</v>
          </cell>
          <cell r="G10">
            <v>10</v>
          </cell>
          <cell r="H10">
            <v>5</v>
          </cell>
          <cell r="I10">
            <v>6</v>
          </cell>
          <cell r="J10">
            <v>2</v>
          </cell>
          <cell r="K10">
            <v>1</v>
          </cell>
          <cell r="L10">
            <v>1</v>
          </cell>
          <cell r="M10">
            <v>41</v>
          </cell>
          <cell r="O10">
            <v>3</v>
          </cell>
          <cell r="P10">
            <v>1</v>
          </cell>
          <cell r="Q10">
            <v>45</v>
          </cell>
        </row>
        <row r="12">
          <cell r="C12" t="str">
            <v>Neighbourhoods DG Office</v>
          </cell>
          <cell r="D12">
            <v>1</v>
          </cell>
          <cell r="E12">
            <v>1</v>
          </cell>
          <cell r="F12">
            <v>1</v>
          </cell>
          <cell r="G12">
            <v>1</v>
          </cell>
          <cell r="H12">
            <v>2</v>
          </cell>
          <cell r="I12">
            <v>2</v>
          </cell>
          <cell r="J12">
            <v>1</v>
          </cell>
          <cell r="L12">
            <v>1</v>
          </cell>
          <cell r="M12">
            <v>10</v>
          </cell>
          <cell r="N12">
            <v>0</v>
          </cell>
          <cell r="O12">
            <v>1</v>
          </cell>
          <cell r="Q12">
            <v>11</v>
          </cell>
        </row>
        <row r="13">
          <cell r="C13" t="str">
            <v>European Programmes</v>
          </cell>
          <cell r="D13">
            <v>4</v>
          </cell>
          <cell r="E13">
            <v>30</v>
          </cell>
          <cell r="F13">
            <v>104</v>
          </cell>
          <cell r="G13">
            <v>76</v>
          </cell>
          <cell r="H13">
            <v>45</v>
          </cell>
          <cell r="I13">
            <v>11</v>
          </cell>
          <cell r="J13">
            <v>2</v>
          </cell>
          <cell r="K13">
            <v>1</v>
          </cell>
          <cell r="L13">
            <v>0</v>
          </cell>
          <cell r="M13">
            <v>273</v>
          </cell>
          <cell r="P13">
            <v>4</v>
          </cell>
          <cell r="Q13">
            <v>277</v>
          </cell>
        </row>
        <row r="14">
          <cell r="C14" t="str">
            <v>Housing Standards and Support</v>
          </cell>
          <cell r="D14">
            <v>8</v>
          </cell>
          <cell r="E14">
            <v>23</v>
          </cell>
          <cell r="F14">
            <v>28</v>
          </cell>
          <cell r="G14">
            <v>24</v>
          </cell>
          <cell r="H14">
            <v>40</v>
          </cell>
          <cell r="I14">
            <v>9</v>
          </cell>
          <cell r="J14">
            <v>6</v>
          </cell>
          <cell r="K14">
            <v>1</v>
          </cell>
          <cell r="M14">
            <v>139</v>
          </cell>
          <cell r="N14">
            <v>0</v>
          </cell>
          <cell r="O14">
            <v>0</v>
          </cell>
          <cell r="P14">
            <v>3</v>
          </cell>
          <cell r="Q14">
            <v>142</v>
          </cell>
        </row>
        <row r="15">
          <cell r="C15" t="str">
            <v>Housing Supply</v>
          </cell>
          <cell r="D15">
            <v>2</v>
          </cell>
          <cell r="E15">
            <v>23</v>
          </cell>
          <cell r="F15">
            <v>15</v>
          </cell>
          <cell r="G15">
            <v>13</v>
          </cell>
          <cell r="H15">
            <v>36.5</v>
          </cell>
          <cell r="I15">
            <v>16</v>
          </cell>
          <cell r="J15">
            <v>5</v>
          </cell>
          <cell r="K15">
            <v>1</v>
          </cell>
          <cell r="M15">
            <v>111.5</v>
          </cell>
          <cell r="N15">
            <v>0</v>
          </cell>
          <cell r="O15">
            <v>0</v>
          </cell>
          <cell r="P15">
            <v>2</v>
          </cell>
          <cell r="Q15">
            <v>113.5</v>
          </cell>
        </row>
        <row r="16">
          <cell r="C16" t="str">
            <v>Cities and Local Growth</v>
          </cell>
          <cell r="D16">
            <v>1</v>
          </cell>
          <cell r="E16">
            <v>2</v>
          </cell>
          <cell r="F16">
            <v>9</v>
          </cell>
          <cell r="G16">
            <v>12</v>
          </cell>
          <cell r="H16">
            <v>23</v>
          </cell>
          <cell r="I16">
            <v>3</v>
          </cell>
          <cell r="J16">
            <v>2</v>
          </cell>
          <cell r="K16">
            <v>0</v>
          </cell>
          <cell r="L16">
            <v>0</v>
          </cell>
          <cell r="M16">
            <v>52</v>
          </cell>
          <cell r="P16">
            <v>1</v>
          </cell>
          <cell r="Q16">
            <v>53</v>
          </cell>
        </row>
        <row r="17">
          <cell r="C17" t="str">
            <v>Planning</v>
          </cell>
          <cell r="D17">
            <v>5</v>
          </cell>
          <cell r="E17">
            <v>30</v>
          </cell>
          <cell r="F17">
            <v>32</v>
          </cell>
          <cell r="G17">
            <v>31</v>
          </cell>
          <cell r="H17">
            <v>29</v>
          </cell>
          <cell r="I17">
            <v>11</v>
          </cell>
          <cell r="J17">
            <v>5</v>
          </cell>
          <cell r="K17">
            <v>1</v>
          </cell>
          <cell r="L17">
            <v>0</v>
          </cell>
          <cell r="M17">
            <v>144</v>
          </cell>
          <cell r="N17">
            <v>0</v>
          </cell>
          <cell r="O17">
            <v>0</v>
          </cell>
          <cell r="P17">
            <v>3</v>
          </cell>
          <cell r="Q17">
            <v>147</v>
          </cell>
        </row>
        <row r="21">
          <cell r="C21" t="str">
            <v>Localities and London Team</v>
          </cell>
          <cell r="D21">
            <v>1</v>
          </cell>
          <cell r="E21">
            <v>7</v>
          </cell>
          <cell r="F21">
            <v>4</v>
          </cell>
          <cell r="G21">
            <v>7</v>
          </cell>
          <cell r="H21">
            <v>3</v>
          </cell>
          <cell r="J21">
            <v>1</v>
          </cell>
          <cell r="M21">
            <v>23</v>
          </cell>
          <cell r="N21">
            <v>0</v>
          </cell>
          <cell r="O21">
            <v>0</v>
          </cell>
          <cell r="Q21">
            <v>23</v>
          </cell>
        </row>
        <row r="23">
          <cell r="C23" t="str">
            <v>Executive Team Office</v>
          </cell>
          <cell r="D23">
            <v>0</v>
          </cell>
          <cell r="E23">
            <v>4</v>
          </cell>
          <cell r="F23">
            <v>3</v>
          </cell>
          <cell r="H23">
            <v>2</v>
          </cell>
          <cell r="I23">
            <v>1</v>
          </cell>
          <cell r="J23">
            <v>0</v>
          </cell>
          <cell r="K23">
            <v>1</v>
          </cell>
          <cell r="L23">
            <v>1</v>
          </cell>
          <cell r="M23">
            <v>12</v>
          </cell>
          <cell r="Q23">
            <v>12</v>
          </cell>
        </row>
        <row r="24">
          <cell r="C24" t="str">
            <v>Communication</v>
          </cell>
          <cell r="D24">
            <v>1</v>
          </cell>
          <cell r="E24">
            <v>4</v>
          </cell>
          <cell r="F24">
            <v>12.5</v>
          </cell>
          <cell r="G24">
            <v>13</v>
          </cell>
          <cell r="H24">
            <v>11</v>
          </cell>
          <cell r="I24">
            <v>2</v>
          </cell>
          <cell r="J24">
            <v>2</v>
          </cell>
          <cell r="L24">
            <v>0</v>
          </cell>
          <cell r="M24">
            <v>45.5</v>
          </cell>
          <cell r="N24">
            <v>0</v>
          </cell>
          <cell r="O24">
            <v>0</v>
          </cell>
          <cell r="P24">
            <v>2</v>
          </cell>
          <cell r="Q24">
            <v>47.5</v>
          </cell>
        </row>
        <row r="25">
          <cell r="C25" t="str">
            <v>Ministerial Offices</v>
          </cell>
          <cell r="D25">
            <v>15</v>
          </cell>
          <cell r="E25">
            <v>16</v>
          </cell>
          <cell r="F25">
            <v>15</v>
          </cell>
          <cell r="H25">
            <v>6</v>
          </cell>
          <cell r="I25">
            <v>0</v>
          </cell>
          <cell r="J25">
            <v>1</v>
          </cell>
          <cell r="L25">
            <v>0</v>
          </cell>
          <cell r="M25">
            <v>53</v>
          </cell>
          <cell r="Q25">
            <v>53</v>
          </cell>
        </row>
        <row r="26">
          <cell r="C26" t="str">
            <v>Strategy</v>
          </cell>
          <cell r="D26">
            <v>1</v>
          </cell>
          <cell r="E26">
            <v>5</v>
          </cell>
          <cell r="F26">
            <v>6</v>
          </cell>
          <cell r="G26">
            <v>1</v>
          </cell>
          <cell r="H26">
            <v>9</v>
          </cell>
          <cell r="I26">
            <v>1</v>
          </cell>
          <cell r="J26">
            <v>1</v>
          </cell>
          <cell r="K26">
            <v>0</v>
          </cell>
          <cell r="L26">
            <v>0</v>
          </cell>
          <cell r="M26">
            <v>24</v>
          </cell>
          <cell r="P26">
            <v>1</v>
          </cell>
          <cell r="Q26">
            <v>25</v>
          </cell>
        </row>
        <row r="28">
          <cell r="B28" t="str">
            <v>Other</v>
          </cell>
          <cell r="D28">
            <v>0</v>
          </cell>
          <cell r="E28">
            <v>0</v>
          </cell>
          <cell r="F28">
            <v>0</v>
          </cell>
          <cell r="G28">
            <v>0</v>
          </cell>
          <cell r="H28">
            <v>0</v>
          </cell>
          <cell r="I28">
            <v>0</v>
          </cell>
          <cell r="J28">
            <v>0</v>
          </cell>
          <cell r="K28">
            <v>0</v>
          </cell>
          <cell r="L28">
            <v>0</v>
          </cell>
          <cell r="M28">
            <v>0</v>
          </cell>
          <cell r="N28">
            <v>0</v>
          </cell>
          <cell r="O28">
            <v>0</v>
          </cell>
          <cell r="P28">
            <v>0</v>
          </cell>
          <cell r="Q28">
            <v>0</v>
          </cell>
        </row>
        <row r="29">
          <cell r="B29" t="str">
            <v>Grand Total</v>
          </cell>
          <cell r="D29">
            <v>94.5</v>
          </cell>
          <cell r="E29">
            <v>253.5</v>
          </cell>
          <cell r="F29">
            <v>437.5</v>
          </cell>
          <cell r="G29">
            <v>295.5</v>
          </cell>
          <cell r="H29">
            <v>420.5</v>
          </cell>
          <cell r="I29">
            <v>107</v>
          </cell>
          <cell r="J29">
            <v>58</v>
          </cell>
          <cell r="K29">
            <v>13</v>
          </cell>
          <cell r="L29">
            <v>4</v>
          </cell>
          <cell r="M29">
            <v>1683.5</v>
          </cell>
          <cell r="N29">
            <v>0</v>
          </cell>
          <cell r="O29">
            <v>10</v>
          </cell>
          <cell r="P29">
            <v>23</v>
          </cell>
          <cell r="Q29">
            <v>1716.5</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partment Resource"/>
      <sheetName val="Additional Resource"/>
      <sheetName val="ONS and Unpaid DCLG"/>
      <sheetName val="Additional Resource Prep"/>
      <sheetName val="PMR"/>
      <sheetName val="July Allowances"/>
      <sheetName val="Open Absence"/>
      <sheetName val="LOA"/>
      <sheetName val="LOOKUP"/>
      <sheetName val="Sheet1"/>
    </sheetNames>
    <sheetDataSet>
      <sheetData sheetId="0"/>
      <sheetData sheetId="1"/>
      <sheetData sheetId="2"/>
      <sheetData sheetId="3"/>
      <sheetData sheetId="4"/>
      <sheetData sheetId="5"/>
      <sheetData sheetId="6"/>
      <sheetData sheetId="7"/>
      <sheetData sheetId="8">
        <row r="1">
          <cell r="A1" t="str">
            <v>PIMS Job Code</v>
          </cell>
          <cell r="B1" t="str">
            <v>Reporting Grade</v>
          </cell>
          <cell r="D1" t="str">
            <v>PIMS Directorate</v>
          </cell>
          <cell r="E1" t="str">
            <v>Reporting Directorate</v>
          </cell>
          <cell r="J1" t="str">
            <v>Payband</v>
          </cell>
          <cell r="K1" t="str">
            <v>Min</v>
          </cell>
        </row>
        <row r="2">
          <cell r="A2" t="str">
            <v>PB0.9</v>
          </cell>
          <cell r="B2" t="str">
            <v>Other Grades</v>
          </cell>
          <cell r="E2" t="str">
            <v>Other</v>
          </cell>
          <cell r="J2" t="str">
            <v>PB0.9</v>
          </cell>
          <cell r="K2">
            <v>18200</v>
          </cell>
        </row>
        <row r="3">
          <cell r="A3" t="str">
            <v>PB2.0</v>
          </cell>
          <cell r="B3" t="str">
            <v>AO</v>
          </cell>
          <cell r="D3" t="str">
            <v>Analysis and Innovation</v>
          </cell>
          <cell r="E3" t="str">
            <v>AID</v>
          </cell>
          <cell r="J3" t="str">
            <v>PB2.0</v>
          </cell>
          <cell r="K3">
            <v>19935</v>
          </cell>
        </row>
        <row r="4">
          <cell r="A4" t="str">
            <v>PB2.1</v>
          </cell>
          <cell r="B4" t="str">
            <v>AO</v>
          </cell>
          <cell r="D4" t="str">
            <v>Champion for Active &amp; Safer Co</v>
          </cell>
          <cell r="E4" t="str">
            <v>SCPO</v>
          </cell>
          <cell r="J4" t="str">
            <v>PB2.1</v>
          </cell>
          <cell r="K4">
            <v>23218</v>
          </cell>
        </row>
        <row r="5">
          <cell r="A5" t="str">
            <v>PB3.0</v>
          </cell>
          <cell r="B5" t="str">
            <v>EO</v>
          </cell>
          <cell r="D5" t="str">
            <v>Chief Fire &amp; Rescue Advisor</v>
          </cell>
          <cell r="E5" t="str">
            <v>CFRAU</v>
          </cell>
          <cell r="J5" t="str">
            <v>PB3.0</v>
          </cell>
          <cell r="K5">
            <v>23175</v>
          </cell>
        </row>
        <row r="6">
          <cell r="A6" t="str">
            <v>PB3.2</v>
          </cell>
          <cell r="B6" t="str">
            <v>EO</v>
          </cell>
          <cell r="D6" t="str">
            <v>Communication</v>
          </cell>
          <cell r="E6" t="str">
            <v>SCPO</v>
          </cell>
          <cell r="J6" t="str">
            <v>PB3.2</v>
          </cell>
          <cell r="K6">
            <v>26000</v>
          </cell>
        </row>
        <row r="7">
          <cell r="A7" t="str">
            <v>PB3.3</v>
          </cell>
          <cell r="B7" t="str">
            <v>EO</v>
          </cell>
          <cell r="D7" t="str">
            <v>European Programmes</v>
          </cell>
          <cell r="E7" t="str">
            <v>Euro Prog</v>
          </cell>
          <cell r="J7" t="str">
            <v>PB3.3</v>
          </cell>
          <cell r="K7">
            <v>26000</v>
          </cell>
        </row>
        <row r="8">
          <cell r="A8" t="str">
            <v>PB4.0</v>
          </cell>
          <cell r="B8" t="str">
            <v>HEO</v>
          </cell>
          <cell r="D8" t="str">
            <v>Executive Team Office</v>
          </cell>
          <cell r="E8" t="str">
            <v>SCPO</v>
          </cell>
          <cell r="J8" t="str">
            <v>PB4.0</v>
          </cell>
          <cell r="K8">
            <v>28180</v>
          </cell>
        </row>
        <row r="9">
          <cell r="A9" t="str">
            <v>PB4.1</v>
          </cell>
          <cell r="B9" t="str">
            <v>HEO</v>
          </cell>
          <cell r="D9" t="str">
            <v>FCS</v>
          </cell>
          <cell r="E9" t="str">
            <v>FCS DG</v>
          </cell>
          <cell r="J9" t="str">
            <v>PB4.1</v>
          </cell>
          <cell r="K9">
            <v>31940</v>
          </cell>
        </row>
        <row r="10">
          <cell r="A10" t="str">
            <v>PB4.2</v>
          </cell>
          <cell r="B10" t="str">
            <v>HEO</v>
          </cell>
          <cell r="D10" t="str">
            <v>Finance</v>
          </cell>
          <cell r="E10" t="str">
            <v>Finance</v>
          </cell>
          <cell r="J10" t="str">
            <v>PB4.2</v>
          </cell>
          <cell r="K10">
            <v>28179</v>
          </cell>
        </row>
        <row r="11">
          <cell r="A11" t="str">
            <v>PB4.3</v>
          </cell>
          <cell r="B11" t="str">
            <v>HEO</v>
          </cell>
          <cell r="D11" t="str">
            <v>Fire, Resilience &amp; Emergencies</v>
          </cell>
          <cell r="E11" t="str">
            <v>FRE</v>
          </cell>
          <cell r="J11" t="str">
            <v>PB4.3</v>
          </cell>
          <cell r="K11">
            <v>31000</v>
          </cell>
        </row>
        <row r="12">
          <cell r="A12" t="str">
            <v>PB4.5</v>
          </cell>
          <cell r="B12" t="str">
            <v>HEO</v>
          </cell>
          <cell r="D12" t="str">
            <v>Housing</v>
          </cell>
          <cell r="E12" t="str">
            <v>Housing</v>
          </cell>
          <cell r="J12" t="str">
            <v>PB4.5</v>
          </cell>
          <cell r="K12">
            <v>35342</v>
          </cell>
        </row>
        <row r="13">
          <cell r="A13" t="str">
            <v>PB4.6</v>
          </cell>
          <cell r="B13" t="str">
            <v>HEO</v>
          </cell>
          <cell r="D13" t="str">
            <v>Integration &amp; Community Rights</v>
          </cell>
          <cell r="E13" t="str">
            <v>ICR</v>
          </cell>
          <cell r="J13" t="str">
            <v>PB4.6</v>
          </cell>
          <cell r="K13">
            <v>34077</v>
          </cell>
        </row>
        <row r="14">
          <cell r="A14" t="str">
            <v>PB4.7</v>
          </cell>
          <cell r="B14" t="str">
            <v>HEO</v>
          </cell>
          <cell r="D14" t="str">
            <v>Internal Audit</v>
          </cell>
          <cell r="E14" t="str">
            <v>IAD</v>
          </cell>
          <cell r="J14" t="str">
            <v>PB4.7</v>
          </cell>
          <cell r="K14">
            <v>31000</v>
          </cell>
        </row>
        <row r="15">
          <cell r="A15" t="str">
            <v>PB4.9</v>
          </cell>
          <cell r="B15" t="str">
            <v>Fast Stream</v>
          </cell>
          <cell r="D15" t="str">
            <v>Land and Development</v>
          </cell>
          <cell r="E15" t="str">
            <v>Land &amp; Dev</v>
          </cell>
          <cell r="J15" t="str">
            <v>PB4.9</v>
          </cell>
          <cell r="K15">
            <v>27000</v>
          </cell>
        </row>
        <row r="16">
          <cell r="A16" t="str">
            <v>PB5.0</v>
          </cell>
          <cell r="B16" t="str">
            <v>SEO</v>
          </cell>
          <cell r="D16" t="str">
            <v>Legal</v>
          </cell>
          <cell r="E16" t="str">
            <v>Other</v>
          </cell>
          <cell r="J16" t="str">
            <v>PB5.0</v>
          </cell>
          <cell r="K16">
            <v>33920</v>
          </cell>
        </row>
        <row r="17">
          <cell r="A17" t="str">
            <v>PB5.1</v>
          </cell>
          <cell r="B17" t="str">
            <v>SEO</v>
          </cell>
          <cell r="D17" t="str">
            <v>LOC</v>
          </cell>
          <cell r="E17" t="str">
            <v>Loc DG / LSU</v>
          </cell>
          <cell r="J17" t="str">
            <v>PB5.1</v>
          </cell>
          <cell r="K17">
            <v>36500</v>
          </cell>
        </row>
        <row r="18">
          <cell r="A18" t="str">
            <v>PB5.2</v>
          </cell>
          <cell r="B18" t="str">
            <v>SEO</v>
          </cell>
          <cell r="D18" t="str">
            <v>Local Government Finance</v>
          </cell>
          <cell r="E18" t="str">
            <v>LGF</v>
          </cell>
          <cell r="J18" t="str">
            <v>PB5.2</v>
          </cell>
          <cell r="K18">
            <v>36500</v>
          </cell>
        </row>
        <row r="19">
          <cell r="A19" t="str">
            <v>PB5.3</v>
          </cell>
          <cell r="B19" t="str">
            <v>SEO</v>
          </cell>
          <cell r="D19" t="str">
            <v>Local Government Policy</v>
          </cell>
          <cell r="E19" t="str">
            <v>LGP</v>
          </cell>
          <cell r="J19" t="str">
            <v>PB5.3</v>
          </cell>
          <cell r="K19">
            <v>33920</v>
          </cell>
        </row>
        <row r="20">
          <cell r="A20" t="str">
            <v>PB5.4</v>
          </cell>
          <cell r="B20" t="str">
            <v>SEO</v>
          </cell>
          <cell r="D20" t="str">
            <v>Local Growth</v>
          </cell>
          <cell r="E20" t="str">
            <v>Loc Growth</v>
          </cell>
          <cell r="J20" t="str">
            <v>PB5.4</v>
          </cell>
          <cell r="K20">
            <v>36500</v>
          </cell>
        </row>
        <row r="21">
          <cell r="A21" t="str">
            <v>PB5.5</v>
          </cell>
          <cell r="B21" t="str">
            <v>SEO</v>
          </cell>
          <cell r="D21" t="str">
            <v>LSU</v>
          </cell>
          <cell r="E21" t="str">
            <v>Loc DG / LSU</v>
          </cell>
          <cell r="J21" t="str">
            <v>PB5.5</v>
          </cell>
          <cell r="K21">
            <v>39611</v>
          </cell>
        </row>
        <row r="22">
          <cell r="A22" t="str">
            <v>PB5.6</v>
          </cell>
          <cell r="B22" t="str">
            <v>SEO</v>
          </cell>
          <cell r="D22" t="str">
            <v>Ministerial Offices</v>
          </cell>
          <cell r="E22" t="str">
            <v>SCPO</v>
          </cell>
          <cell r="J22" t="str">
            <v>PB5.6</v>
          </cell>
          <cell r="K22">
            <v>36506</v>
          </cell>
        </row>
        <row r="23">
          <cell r="A23" t="str">
            <v>PB5.8</v>
          </cell>
          <cell r="B23" t="str">
            <v>SEO</v>
          </cell>
          <cell r="D23" t="str">
            <v>NEI</v>
          </cell>
          <cell r="E23" t="str">
            <v>Nei DG</v>
          </cell>
          <cell r="J23" t="str">
            <v>PB5.8</v>
          </cell>
          <cell r="K23">
            <v>39618</v>
          </cell>
        </row>
        <row r="24">
          <cell r="A24" t="str">
            <v>PB6.0</v>
          </cell>
          <cell r="B24" t="str">
            <v>G7</v>
          </cell>
          <cell r="D24" t="str">
            <v>People Capability &amp; Change</v>
          </cell>
          <cell r="E24" t="str">
            <v>PCC</v>
          </cell>
          <cell r="J24" t="str">
            <v>PB6.0</v>
          </cell>
          <cell r="K24">
            <v>44555</v>
          </cell>
        </row>
        <row r="25">
          <cell r="A25" t="str">
            <v>PB6.1</v>
          </cell>
          <cell r="B25" t="str">
            <v>G7</v>
          </cell>
          <cell r="D25" t="str">
            <v>Performance and Places</v>
          </cell>
          <cell r="E25" t="str">
            <v>PeP</v>
          </cell>
          <cell r="J25" t="str">
            <v>PB6.1</v>
          </cell>
          <cell r="K25">
            <v>48500</v>
          </cell>
        </row>
        <row r="26">
          <cell r="A26" t="str">
            <v>PB7.0</v>
          </cell>
          <cell r="B26" t="str">
            <v>G6</v>
          </cell>
          <cell r="D26" t="str">
            <v>Planning</v>
          </cell>
          <cell r="E26" t="str">
            <v>Planning</v>
          </cell>
          <cell r="J26" t="str">
            <v>PB7.0</v>
          </cell>
          <cell r="K26">
            <v>53625</v>
          </cell>
        </row>
        <row r="27">
          <cell r="A27" t="str">
            <v>PB7.1</v>
          </cell>
          <cell r="B27" t="str">
            <v>G6</v>
          </cell>
          <cell r="D27" t="str">
            <v>SCPO</v>
          </cell>
          <cell r="E27" t="str">
            <v>SCPO</v>
          </cell>
          <cell r="J27" t="str">
            <v>PB7.1</v>
          </cell>
          <cell r="K27">
            <v>58500</v>
          </cell>
        </row>
        <row r="28">
          <cell r="A28" t="str">
            <v>PB7.1P</v>
          </cell>
          <cell r="B28" t="str">
            <v>G6</v>
          </cell>
          <cell r="D28" t="str">
            <v>Strategy</v>
          </cell>
          <cell r="E28" t="str">
            <v>SCPO</v>
          </cell>
          <cell r="J28" t="str">
            <v>PB7.1P</v>
          </cell>
          <cell r="K28">
            <v>58500</v>
          </cell>
        </row>
        <row r="29">
          <cell r="A29" t="str">
            <v>PERM S</v>
          </cell>
          <cell r="B29" t="str">
            <v>Perm Sec / DG</v>
          </cell>
          <cell r="D29" t="str">
            <v>TF</v>
          </cell>
          <cell r="E29" t="str">
            <v>Troubled Families</v>
          </cell>
          <cell r="J29" t="str">
            <v>PERM S</v>
          </cell>
          <cell r="K29">
            <v>160000</v>
          </cell>
        </row>
        <row r="30">
          <cell r="A30" t="str">
            <v>SCSB1A</v>
          </cell>
          <cell r="B30" t="str">
            <v>Deputy Director</v>
          </cell>
          <cell r="D30" t="str">
            <v>YTBA</v>
          </cell>
          <cell r="E30" t="str">
            <v>Other</v>
          </cell>
          <cell r="J30" t="str">
            <v>SCSB1A</v>
          </cell>
          <cell r="K30">
            <v>67600</v>
          </cell>
        </row>
        <row r="31">
          <cell r="A31" t="str">
            <v>SCSPB1</v>
          </cell>
          <cell r="B31" t="str">
            <v>Deputy Director</v>
          </cell>
          <cell r="D31" t="str">
            <v>Cities and Local Growth</v>
          </cell>
          <cell r="E31" t="str">
            <v>Cities &amp; Local Growth</v>
          </cell>
          <cell r="J31" t="str">
            <v>SCSPB1</v>
          </cell>
          <cell r="K31">
            <v>63000</v>
          </cell>
        </row>
        <row r="32">
          <cell r="A32" t="str">
            <v>SCSPB2</v>
          </cell>
          <cell r="B32" t="str">
            <v>Director</v>
          </cell>
          <cell r="D32" t="str">
            <v>Troubled Families Team</v>
          </cell>
          <cell r="E32" t="str">
            <v>Troubled Families</v>
          </cell>
          <cell r="J32" t="str">
            <v>SCSPB2</v>
          </cell>
          <cell r="K32">
            <v>86000</v>
          </cell>
        </row>
        <row r="33">
          <cell r="A33" t="str">
            <v>SCSPB3</v>
          </cell>
          <cell r="B33" t="str">
            <v>Perm Sec / DG</v>
          </cell>
          <cell r="D33" t="str">
            <v>Localities and London Team</v>
          </cell>
          <cell r="E33" t="str">
            <v>Localities and London Team</v>
          </cell>
          <cell r="J33" t="str">
            <v>SCSPB3</v>
          </cell>
          <cell r="K33">
            <v>105000</v>
          </cell>
        </row>
        <row r="34">
          <cell r="A34" t="str">
            <v>CONTR</v>
          </cell>
          <cell r="B34" t="str">
            <v>Other Grades</v>
          </cell>
          <cell r="D34" t="str">
            <v>Housing Standards and Support</v>
          </cell>
          <cell r="E34" t="str">
            <v>Housing Standards</v>
          </cell>
          <cell r="J34" t="str">
            <v>CONTR</v>
          </cell>
          <cell r="K34">
            <v>101250</v>
          </cell>
        </row>
        <row r="35">
          <cell r="A35" t="str">
            <v>CONSUL</v>
          </cell>
          <cell r="B35" t="str">
            <v>Other Grades</v>
          </cell>
          <cell r="D35" t="str">
            <v>Housing Supply</v>
          </cell>
          <cell r="E35" t="str">
            <v>Housing Supply</v>
          </cell>
          <cell r="J35" t="str">
            <v>CONSUL</v>
          </cell>
          <cell r="K35">
            <v>0</v>
          </cell>
        </row>
        <row r="36">
          <cell r="A36" t="str">
            <v>CLERAD</v>
          </cell>
          <cell r="B36" t="str">
            <v>Other Grades</v>
          </cell>
          <cell r="D36" t="str">
            <v>Central Finance</v>
          </cell>
          <cell r="E36" t="str">
            <v>Finance</v>
          </cell>
          <cell r="J36" t="str">
            <v>CLERAD</v>
          </cell>
          <cell r="K36">
            <v>33750</v>
          </cell>
        </row>
        <row r="37">
          <cell r="A37" t="str">
            <v>PB3.1</v>
          </cell>
          <cell r="B37" t="str">
            <v>EO</v>
          </cell>
          <cell r="D37" t="str">
            <v>F</v>
          </cell>
          <cell r="E37" t="str">
            <v>Finance</v>
          </cell>
          <cell r="J37" t="str">
            <v>PB3.1</v>
          </cell>
          <cell r="K37">
            <v>23175</v>
          </cell>
        </row>
        <row r="38">
          <cell r="D38" t="str">
            <v>Finance Change</v>
          </cell>
          <cell r="E38" t="str">
            <v>Finance</v>
          </cell>
          <cell r="J38" t="str">
            <v>PB3.4</v>
          </cell>
          <cell r="K38">
            <v>26868</v>
          </cell>
        </row>
        <row r="39">
          <cell r="D39" t="str">
            <v>Finance Shared Service Div</v>
          </cell>
          <cell r="E39" t="str">
            <v>Finance</v>
          </cell>
        </row>
        <row r="40">
          <cell r="D40" t="str">
            <v>Knowledge &amp; IT</v>
          </cell>
          <cell r="E40" t="str">
            <v>Finance</v>
          </cell>
        </row>
        <row r="41">
          <cell r="D41" t="str">
            <v>Property Asset Management Unit</v>
          </cell>
          <cell r="E41" t="str">
            <v>Finance</v>
          </cell>
        </row>
        <row r="42">
          <cell r="D42" t="str">
            <v>DCLG114</v>
          </cell>
          <cell r="E42" t="str">
            <v>Localities and London Team</v>
          </cell>
        </row>
        <row r="43">
          <cell r="D43" t="str">
            <v>Localities Central Team</v>
          </cell>
          <cell r="E43" t="str">
            <v>Localities and London Team</v>
          </cell>
        </row>
        <row r="44">
          <cell r="D44" t="str">
            <v>Localities Leads</v>
          </cell>
          <cell r="E44" t="str">
            <v>Localities and London Team</v>
          </cell>
        </row>
        <row r="45">
          <cell r="D45" t="str">
            <v>London Futures Team</v>
          </cell>
          <cell r="E45" t="str">
            <v>Localities and London Team</v>
          </cell>
        </row>
        <row r="46">
          <cell r="D46" t="str">
            <v>London Policy team</v>
          </cell>
          <cell r="E46" t="str">
            <v>Localities and London Team</v>
          </cell>
        </row>
        <row r="47">
          <cell r="D47" t="str">
            <v>Policy Profession Support Team</v>
          </cell>
          <cell r="E47" t="str">
            <v>Localities and London Team</v>
          </cell>
        </row>
        <row r="48">
          <cell r="D48" t="str">
            <v>Better Department</v>
          </cell>
          <cell r="E48" t="str">
            <v>PCC</v>
          </cell>
        </row>
        <row r="49">
          <cell r="D49" t="str">
            <v>HR Operations</v>
          </cell>
          <cell r="E49" t="str">
            <v>PCC</v>
          </cell>
        </row>
        <row r="50">
          <cell r="D50" t="str">
            <v>HR Strategy and Policy</v>
          </cell>
          <cell r="E50" t="str">
            <v>PCC</v>
          </cell>
        </row>
        <row r="51">
          <cell r="D51" t="str">
            <v>Organisational Effectiveness</v>
          </cell>
          <cell r="E51" t="str">
            <v>PCC</v>
          </cell>
        </row>
        <row r="52">
          <cell r="D52" t="str">
            <v>PCAC</v>
          </cell>
          <cell r="E52" t="str">
            <v>PCC</v>
          </cell>
        </row>
        <row r="53">
          <cell r="D53" t="str">
            <v>Resourcing</v>
          </cell>
          <cell r="E53" t="str">
            <v>PCC</v>
          </cell>
        </row>
      </sheetData>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ance"/>
      <sheetName val="Leavers in Period"/>
      <sheetName val="Employment Liabillity"/>
      <sheetName val="SAP Leavers"/>
      <sheetName val="Dir Table"/>
      <sheetName val="Tables"/>
      <sheetName val="Historic Chart"/>
      <sheetName val="Historic Chart - minus exits on"/>
      <sheetName val="Total to date Chart"/>
      <sheetName val="Leavers by Month"/>
      <sheetName val="VLOOKUP"/>
      <sheetName val="Sheet1"/>
    </sheetNames>
    <sheetDataSet>
      <sheetData sheetId="0"/>
      <sheetData sheetId="1"/>
      <sheetData sheetId="2"/>
      <sheetData sheetId="3"/>
      <sheetData sheetId="4"/>
      <sheetData sheetId="5"/>
      <sheetData sheetId="6"/>
      <sheetData sheetId="7"/>
      <sheetData sheetId="8"/>
      <sheetData sheetId="9"/>
      <sheetData sheetId="10">
        <row r="1">
          <cell r="A1" t="str">
            <v>PIMS Leaving Reason</v>
          </cell>
          <cell r="B1" t="str">
            <v>Leavers (not including managed exits)</v>
          </cell>
          <cell r="C1" t="str">
            <v>Leavers (only those who have left the Civil Service)</v>
          </cell>
          <cell r="D1" t="str">
            <v>Leavers (transfers out excluding transfer of function)</v>
          </cell>
          <cell r="E1" t="str">
            <v>Leaving Reason Graph</v>
          </cell>
        </row>
        <row r="2">
          <cell r="A2" t="str">
            <v>Actuarially Reduced Retirement</v>
          </cell>
          <cell r="B2" t="str">
            <v>No</v>
          </cell>
          <cell r="C2" t="str">
            <v>No</v>
          </cell>
          <cell r="D2" t="str">
            <v>No</v>
          </cell>
          <cell r="E2" t="str">
            <v>Early Exit</v>
          </cell>
        </row>
        <row r="3">
          <cell r="A3" t="str">
            <v>Approved Early Retirement</v>
          </cell>
          <cell r="B3" t="str">
            <v>No</v>
          </cell>
          <cell r="C3" t="str">
            <v>No</v>
          </cell>
          <cell r="D3" t="str">
            <v>No</v>
          </cell>
          <cell r="E3" t="str">
            <v>Early Exit</v>
          </cell>
        </row>
        <row r="4">
          <cell r="A4" t="str">
            <v>Compens Dismissal Inefficiency</v>
          </cell>
          <cell r="B4" t="str">
            <v>No</v>
          </cell>
          <cell r="C4" t="str">
            <v>No</v>
          </cell>
          <cell r="D4" t="str">
            <v>No</v>
          </cell>
          <cell r="E4" t="str">
            <v>Other</v>
          </cell>
        </row>
        <row r="5">
          <cell r="A5" t="str">
            <v>Compul Early Ret Redundancy</v>
          </cell>
          <cell r="B5" t="str">
            <v>No</v>
          </cell>
          <cell r="C5" t="str">
            <v>No</v>
          </cell>
          <cell r="D5" t="str">
            <v>No</v>
          </cell>
          <cell r="E5" t="str">
            <v>Early Exit</v>
          </cell>
        </row>
        <row r="6">
          <cell r="A6" t="str">
            <v>Compuls Early Ret on Ltd Effic</v>
          </cell>
          <cell r="B6" t="str">
            <v>No</v>
          </cell>
          <cell r="C6" t="str">
            <v>No</v>
          </cell>
          <cell r="D6" t="str">
            <v>No</v>
          </cell>
          <cell r="E6" t="str">
            <v>Early Exit</v>
          </cell>
        </row>
        <row r="7">
          <cell r="A7" t="str">
            <v>Compuls Early Ret Structural</v>
          </cell>
          <cell r="B7" t="str">
            <v>No</v>
          </cell>
          <cell r="C7" t="str">
            <v>No</v>
          </cell>
          <cell r="D7" t="str">
            <v>No</v>
          </cell>
          <cell r="E7" t="str">
            <v>Early Exit</v>
          </cell>
        </row>
        <row r="8">
          <cell r="A8" t="str">
            <v>Compulsory Early Severance</v>
          </cell>
          <cell r="B8" t="str">
            <v>No</v>
          </cell>
          <cell r="C8" t="str">
            <v>No</v>
          </cell>
          <cell r="D8" t="str">
            <v>No</v>
          </cell>
          <cell r="E8" t="str">
            <v>Early Exit</v>
          </cell>
        </row>
        <row r="9">
          <cell r="A9" t="str">
            <v>Compulsory Redundancy</v>
          </cell>
          <cell r="B9" t="str">
            <v>No</v>
          </cell>
          <cell r="C9" t="str">
            <v>No</v>
          </cell>
          <cell r="D9" t="str">
            <v>No</v>
          </cell>
          <cell r="E9" t="str">
            <v>Early Exit</v>
          </cell>
        </row>
        <row r="10">
          <cell r="A10" t="str">
            <v>Death</v>
          </cell>
          <cell r="B10" t="str">
            <v>Yes</v>
          </cell>
          <cell r="C10" t="str">
            <v>Yes</v>
          </cell>
          <cell r="D10" t="str">
            <v>No</v>
          </cell>
          <cell r="E10" t="str">
            <v>Other</v>
          </cell>
        </row>
        <row r="11">
          <cell r="A11" t="str">
            <v>Dismissal - Disciplinary</v>
          </cell>
          <cell r="B11" t="str">
            <v>No</v>
          </cell>
          <cell r="C11" t="str">
            <v>No</v>
          </cell>
          <cell r="D11" t="str">
            <v>No</v>
          </cell>
          <cell r="E11" t="str">
            <v>Other</v>
          </cell>
        </row>
        <row r="12">
          <cell r="A12" t="str">
            <v>Dismissal Inefficiency Compens</v>
          </cell>
          <cell r="B12" t="str">
            <v>No</v>
          </cell>
          <cell r="C12" t="str">
            <v>No</v>
          </cell>
          <cell r="D12" t="str">
            <v>No</v>
          </cell>
          <cell r="E12" t="str">
            <v>Other</v>
          </cell>
        </row>
        <row r="13">
          <cell r="A13" t="str">
            <v>Dismissal Inefficiency No Comp</v>
          </cell>
          <cell r="B13" t="str">
            <v>No</v>
          </cell>
          <cell r="C13" t="str">
            <v>No</v>
          </cell>
          <cell r="D13" t="str">
            <v>No</v>
          </cell>
          <cell r="E13" t="str">
            <v>Other</v>
          </cell>
        </row>
        <row r="14">
          <cell r="A14" t="str">
            <v>End Cas/Provis/Period Appt</v>
          </cell>
          <cell r="B14" t="str">
            <v>No</v>
          </cell>
          <cell r="C14" t="str">
            <v>No</v>
          </cell>
          <cell r="D14" t="str">
            <v>No</v>
          </cell>
          <cell r="E14" t="str">
            <v>End of Contract</v>
          </cell>
        </row>
        <row r="15">
          <cell r="A15" t="str">
            <v>End of Fixed-Term Contract</v>
          </cell>
          <cell r="B15" t="str">
            <v>No</v>
          </cell>
          <cell r="C15" t="str">
            <v>No</v>
          </cell>
          <cell r="D15" t="str">
            <v>No</v>
          </cell>
          <cell r="E15" t="str">
            <v>End of Contract</v>
          </cell>
        </row>
        <row r="16">
          <cell r="A16" t="str">
            <v>End Of Loan Period</v>
          </cell>
          <cell r="B16" t="str">
            <v>No</v>
          </cell>
          <cell r="C16" t="str">
            <v>No</v>
          </cell>
          <cell r="D16" t="str">
            <v>No</v>
          </cell>
          <cell r="E16" t="str">
            <v>End of Contract</v>
          </cell>
        </row>
        <row r="17">
          <cell r="A17" t="str">
            <v>Flex Early Ret Ltd Efficiency</v>
          </cell>
          <cell r="B17" t="str">
            <v>No</v>
          </cell>
          <cell r="C17" t="str">
            <v>No</v>
          </cell>
          <cell r="D17" t="str">
            <v>No</v>
          </cell>
          <cell r="E17" t="str">
            <v>Early Exit</v>
          </cell>
        </row>
        <row r="18">
          <cell r="A18" t="str">
            <v>Flex Early Ret Ltd Postability</v>
          </cell>
          <cell r="B18" t="str">
            <v>No</v>
          </cell>
          <cell r="C18" t="str">
            <v>No</v>
          </cell>
          <cell r="D18" t="str">
            <v>No</v>
          </cell>
          <cell r="E18" t="str">
            <v>Early Exit</v>
          </cell>
        </row>
        <row r="19">
          <cell r="A19" t="str">
            <v>Flex Early Sever Structural</v>
          </cell>
          <cell r="B19" t="str">
            <v>No</v>
          </cell>
          <cell r="C19" t="str">
            <v>No</v>
          </cell>
          <cell r="D19" t="str">
            <v>No</v>
          </cell>
          <cell r="E19" t="str">
            <v>Early Exit</v>
          </cell>
        </row>
        <row r="20">
          <cell r="A20" t="str">
            <v>Flexible Early Ret Structural</v>
          </cell>
          <cell r="B20" t="str">
            <v>No</v>
          </cell>
          <cell r="C20" t="str">
            <v>No</v>
          </cell>
          <cell r="D20" t="str">
            <v>No</v>
          </cell>
          <cell r="E20" t="str">
            <v>Early Exit</v>
          </cell>
        </row>
        <row r="21">
          <cell r="A21" t="str">
            <v>Machinery of Govt Change</v>
          </cell>
          <cell r="B21" t="str">
            <v>No</v>
          </cell>
          <cell r="C21" t="str">
            <v>No</v>
          </cell>
          <cell r="D21" t="str">
            <v>No</v>
          </cell>
          <cell r="E21" t="str">
            <v>Other</v>
          </cell>
        </row>
        <row r="22">
          <cell r="A22" t="str">
            <v>New Position</v>
          </cell>
          <cell r="B22" t="str">
            <v>Yes</v>
          </cell>
          <cell r="C22" t="str">
            <v>Yes</v>
          </cell>
          <cell r="D22" t="str">
            <v>No</v>
          </cell>
          <cell r="E22" t="str">
            <v>Other</v>
          </cell>
        </row>
        <row r="23">
          <cell r="A23" t="str">
            <v>No Comp Dismissal Inefficiency</v>
          </cell>
          <cell r="B23" t="str">
            <v>No</v>
          </cell>
          <cell r="C23" t="str">
            <v>No</v>
          </cell>
          <cell r="D23" t="str">
            <v>No</v>
          </cell>
          <cell r="E23" t="str">
            <v>Other</v>
          </cell>
        </row>
        <row r="24">
          <cell r="A24" t="str">
            <v>Non-Employee Termination</v>
          </cell>
          <cell r="B24" t="str">
            <v>Yes</v>
          </cell>
          <cell r="C24" t="str">
            <v>Yes</v>
          </cell>
          <cell r="D24" t="str">
            <v>No</v>
          </cell>
          <cell r="E24" t="str">
            <v>Other</v>
          </cell>
        </row>
        <row r="25">
          <cell r="A25" t="str">
            <v>Prem Retire - Structural</v>
          </cell>
          <cell r="B25" t="str">
            <v>No</v>
          </cell>
          <cell r="C25" t="str">
            <v>No</v>
          </cell>
          <cell r="D25" t="str">
            <v>No</v>
          </cell>
          <cell r="E25" t="str">
            <v>Early Exit</v>
          </cell>
        </row>
        <row r="26">
          <cell r="A26" t="str">
            <v>Premature Retire Ltd Efficienc</v>
          </cell>
          <cell r="B26" t="str">
            <v>No</v>
          </cell>
          <cell r="C26" t="str">
            <v>No</v>
          </cell>
          <cell r="D26" t="str">
            <v>No</v>
          </cell>
          <cell r="E26" t="str">
            <v>Early Exit</v>
          </cell>
        </row>
        <row r="27">
          <cell r="A27" t="str">
            <v>Premature Retire-Redundancy</v>
          </cell>
          <cell r="B27" t="str">
            <v>No</v>
          </cell>
          <cell r="C27" t="str">
            <v>No</v>
          </cell>
          <cell r="D27" t="str">
            <v>No</v>
          </cell>
          <cell r="E27" t="str">
            <v>Early Exit</v>
          </cell>
        </row>
        <row r="28">
          <cell r="A28" t="str">
            <v>Privatisation of Function &lt;2yr</v>
          </cell>
          <cell r="B28" t="str">
            <v>No</v>
          </cell>
          <cell r="C28" t="str">
            <v>No</v>
          </cell>
          <cell r="D28" t="str">
            <v>No</v>
          </cell>
          <cell r="E28" t="str">
            <v>Other</v>
          </cell>
        </row>
        <row r="29">
          <cell r="A29" t="str">
            <v>Privatisation Of Function &gt;2yr</v>
          </cell>
          <cell r="B29" t="str">
            <v>No</v>
          </cell>
          <cell r="C29" t="str">
            <v>No</v>
          </cell>
          <cell r="D29" t="str">
            <v>No</v>
          </cell>
          <cell r="E29" t="str">
            <v>Other</v>
          </cell>
        </row>
        <row r="30">
          <cell r="A30" t="str">
            <v>Resignation &lt; 2 years service</v>
          </cell>
          <cell r="B30" t="str">
            <v>Yes</v>
          </cell>
          <cell r="C30" t="str">
            <v>Yes</v>
          </cell>
          <cell r="D30" t="str">
            <v>No</v>
          </cell>
          <cell r="E30" t="str">
            <v>Resignation</v>
          </cell>
        </row>
        <row r="31">
          <cell r="A31" t="str">
            <v>Resignation &gt; 2 years service</v>
          </cell>
          <cell r="B31" t="str">
            <v>Yes</v>
          </cell>
          <cell r="C31" t="str">
            <v>Yes</v>
          </cell>
          <cell r="D31" t="str">
            <v>No</v>
          </cell>
          <cell r="E31" t="str">
            <v>Resignation</v>
          </cell>
        </row>
        <row r="32">
          <cell r="A32" t="str">
            <v>Retirement  - Above Min Age</v>
          </cell>
          <cell r="B32" t="str">
            <v>Yes</v>
          </cell>
          <cell r="C32" t="str">
            <v>Yes</v>
          </cell>
          <cell r="D32" t="str">
            <v>No</v>
          </cell>
          <cell r="E32" t="str">
            <v>Retirement</v>
          </cell>
        </row>
        <row r="33">
          <cell r="A33" t="str">
            <v>Retirement - Ill Health</v>
          </cell>
          <cell r="B33" t="str">
            <v>Yes</v>
          </cell>
          <cell r="C33" t="str">
            <v>Yes</v>
          </cell>
          <cell r="D33" t="str">
            <v>No</v>
          </cell>
          <cell r="E33" t="str">
            <v>Retirement</v>
          </cell>
        </row>
        <row r="34">
          <cell r="A34" t="str">
            <v>Retirement - Minimum Age</v>
          </cell>
          <cell r="B34" t="str">
            <v>Yes</v>
          </cell>
          <cell r="C34" t="str">
            <v>Yes</v>
          </cell>
          <cell r="D34" t="str">
            <v>No</v>
          </cell>
          <cell r="E34" t="str">
            <v>Retirement</v>
          </cell>
        </row>
        <row r="35">
          <cell r="A35" t="str">
            <v>Termination - Reason Unknown</v>
          </cell>
          <cell r="B35" t="str">
            <v>Yes</v>
          </cell>
          <cell r="C35" t="str">
            <v>Yes</v>
          </cell>
          <cell r="D35" t="str">
            <v>No</v>
          </cell>
          <cell r="E35" t="str">
            <v>Other</v>
          </cell>
        </row>
        <row r="36">
          <cell r="A36" t="str">
            <v>Transfer of Function in CS</v>
          </cell>
          <cell r="B36" t="str">
            <v>Yes</v>
          </cell>
          <cell r="C36" t="str">
            <v>No</v>
          </cell>
          <cell r="D36" t="str">
            <v>No</v>
          </cell>
          <cell r="E36" t="str">
            <v>Transfer</v>
          </cell>
        </row>
        <row r="37">
          <cell r="A37" t="str">
            <v>Transfer of Function with CS</v>
          </cell>
          <cell r="B37" t="str">
            <v>Yes</v>
          </cell>
          <cell r="C37" t="str">
            <v>No</v>
          </cell>
          <cell r="D37" t="str">
            <v>No</v>
          </cell>
          <cell r="E37" t="str">
            <v>Transfer</v>
          </cell>
        </row>
        <row r="38">
          <cell r="A38" t="str">
            <v>Transfer to DfT</v>
          </cell>
          <cell r="B38" t="str">
            <v>Yes</v>
          </cell>
          <cell r="C38" t="str">
            <v>No</v>
          </cell>
          <cell r="D38" t="str">
            <v>Yes</v>
          </cell>
          <cell r="E38" t="str">
            <v>Transfer</v>
          </cell>
        </row>
        <row r="39">
          <cell r="A39" t="str">
            <v>Transfer to HA</v>
          </cell>
          <cell r="B39" t="str">
            <v>Yes</v>
          </cell>
          <cell r="C39" t="str">
            <v>No</v>
          </cell>
          <cell r="D39" t="str">
            <v>Yes</v>
          </cell>
          <cell r="E39" t="str">
            <v>Transfer</v>
          </cell>
        </row>
        <row r="40">
          <cell r="A40" t="str">
            <v>Transfer to Non CS Public Sect</v>
          </cell>
          <cell r="B40" t="str">
            <v>Yes</v>
          </cell>
          <cell r="C40" t="str">
            <v>No</v>
          </cell>
          <cell r="D40" t="str">
            <v>Yes</v>
          </cell>
          <cell r="E40" t="str">
            <v>Transfer</v>
          </cell>
        </row>
        <row r="41">
          <cell r="A41" t="str">
            <v>Transfer to OGD</v>
          </cell>
          <cell r="B41" t="str">
            <v>Yes</v>
          </cell>
          <cell r="C41" t="str">
            <v>No</v>
          </cell>
          <cell r="D41" t="str">
            <v>Yes</v>
          </cell>
          <cell r="E41" t="str">
            <v>Transfer</v>
          </cell>
        </row>
        <row r="42">
          <cell r="A42" t="str">
            <v>Transfer to Other Govt Dept</v>
          </cell>
          <cell r="B42" t="str">
            <v>Yes</v>
          </cell>
          <cell r="C42" t="str">
            <v>No</v>
          </cell>
          <cell r="D42" t="str">
            <v>Yes</v>
          </cell>
          <cell r="E42" t="str">
            <v>Transfer</v>
          </cell>
        </row>
        <row r="43">
          <cell r="A43" t="str">
            <v>Transfer to VOSA</v>
          </cell>
          <cell r="B43" t="str">
            <v>Yes</v>
          </cell>
          <cell r="C43" t="str">
            <v>No</v>
          </cell>
          <cell r="D43" t="str">
            <v>Yes</v>
          </cell>
          <cell r="E43" t="str">
            <v>Transfer</v>
          </cell>
        </row>
        <row r="44">
          <cell r="A44" t="str">
            <v>Vol Redundancy Comp Early Sev</v>
          </cell>
          <cell r="B44" t="str">
            <v>No</v>
          </cell>
          <cell r="C44" t="str">
            <v>No</v>
          </cell>
          <cell r="D44" t="str">
            <v>No</v>
          </cell>
          <cell r="E44" t="str">
            <v>Early Exit</v>
          </cell>
        </row>
        <row r="45">
          <cell r="A45" t="str">
            <v>Voluntary Early Retirement</v>
          </cell>
          <cell r="B45" t="str">
            <v>No</v>
          </cell>
          <cell r="C45" t="str">
            <v>No</v>
          </cell>
          <cell r="D45" t="str">
            <v>No</v>
          </cell>
          <cell r="E45" t="str">
            <v>Early Exit</v>
          </cell>
        </row>
        <row r="46">
          <cell r="A46" t="str">
            <v>Voluntary Early Severance</v>
          </cell>
          <cell r="B46" t="str">
            <v>No</v>
          </cell>
          <cell r="C46" t="str">
            <v>No</v>
          </cell>
          <cell r="D46" t="str">
            <v>No</v>
          </cell>
          <cell r="E46" t="str">
            <v>Early Exit</v>
          </cell>
        </row>
        <row r="47">
          <cell r="A47" t="str">
            <v>Voluntary Redundancy</v>
          </cell>
          <cell r="B47" t="str">
            <v>No</v>
          </cell>
          <cell r="C47" t="str">
            <v>No</v>
          </cell>
          <cell r="D47" t="str">
            <v>No</v>
          </cell>
          <cell r="E47" t="str">
            <v>Early Exit</v>
          </cell>
        </row>
        <row r="48">
          <cell r="A48" t="str">
            <v>Voluntary Exit</v>
          </cell>
          <cell r="B48" t="str">
            <v>No</v>
          </cell>
          <cell r="C48" t="str">
            <v>No</v>
          </cell>
          <cell r="D48" t="str">
            <v>No</v>
          </cell>
          <cell r="E48" t="str">
            <v>Early Exit</v>
          </cell>
        </row>
        <row r="49">
          <cell r="A49" t="str">
            <v>Resignation</v>
          </cell>
          <cell r="B49" t="str">
            <v>Yes</v>
          </cell>
          <cell r="C49" t="str">
            <v>Yes</v>
          </cell>
          <cell r="D49" t="str">
            <v>No</v>
          </cell>
          <cell r="E49" t="str">
            <v>Resignation</v>
          </cell>
        </row>
        <row r="50">
          <cell r="A50" t="str">
            <v>Transfer to OGD</v>
          </cell>
          <cell r="B50" t="str">
            <v>Yes</v>
          </cell>
          <cell r="C50" t="str">
            <v>No</v>
          </cell>
          <cell r="D50" t="str">
            <v>Yes</v>
          </cell>
          <cell r="E50" t="str">
            <v>Transfer</v>
          </cell>
        </row>
        <row r="51">
          <cell r="A51" t="str">
            <v>Retirement, Voluntary</v>
          </cell>
          <cell r="B51" t="str">
            <v>Yes</v>
          </cell>
          <cell r="C51" t="str">
            <v>Yes</v>
          </cell>
          <cell r="D51" t="str">
            <v>No</v>
          </cell>
          <cell r="E51" t="str">
            <v>Resignation</v>
          </cell>
        </row>
        <row r="52">
          <cell r="A52" t="str">
            <v>Retirement, Ill Health</v>
          </cell>
          <cell r="B52" t="str">
            <v>Yes</v>
          </cell>
          <cell r="C52" t="str">
            <v>Yes</v>
          </cell>
          <cell r="D52" t="str">
            <v>No</v>
          </cell>
          <cell r="E52" t="str">
            <v>Retirement</v>
          </cell>
        </row>
        <row r="53">
          <cell r="A53" t="str">
            <v>End of Loan</v>
          </cell>
          <cell r="B53" t="str">
            <v>No</v>
          </cell>
          <cell r="C53" t="str">
            <v>No</v>
          </cell>
          <cell r="D53" t="str">
            <v>No</v>
          </cell>
          <cell r="E53" t="str">
            <v>End of Contract</v>
          </cell>
        </row>
        <row r="54">
          <cell r="A54" t="str">
            <v>End of Temporary Contract</v>
          </cell>
          <cell r="B54" t="str">
            <v>No</v>
          </cell>
          <cell r="C54" t="str">
            <v>No</v>
          </cell>
          <cell r="D54" t="str">
            <v>No</v>
          </cell>
          <cell r="E54" t="str">
            <v>End of Contract</v>
          </cell>
        </row>
        <row r="55">
          <cell r="A55">
            <v>0</v>
          </cell>
        </row>
        <row r="56">
          <cell r="A56">
            <v>0</v>
          </cell>
        </row>
        <row r="57">
          <cell r="A57">
            <v>0</v>
          </cell>
        </row>
        <row r="58">
          <cell r="A58">
            <v>0</v>
          </cell>
        </row>
        <row r="59">
          <cell r="A59">
            <v>0</v>
          </cell>
        </row>
        <row r="60">
          <cell r="A60">
            <v>0</v>
          </cell>
        </row>
        <row r="61">
          <cell r="A61">
            <v>0</v>
          </cell>
        </row>
        <row r="62">
          <cell r="A62">
            <v>0</v>
          </cell>
        </row>
        <row r="63">
          <cell r="A63">
            <v>0</v>
          </cell>
        </row>
        <row r="64">
          <cell r="A64">
            <v>0</v>
          </cell>
        </row>
        <row r="65">
          <cell r="A65">
            <v>0</v>
          </cell>
        </row>
        <row r="66">
          <cell r="A66">
            <v>0</v>
          </cell>
        </row>
        <row r="67">
          <cell r="A67">
            <v>0</v>
          </cell>
        </row>
      </sheetData>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8D1F4D-E896-4CE2-B1E6-73DA918D25D5}">
  <sheetPr>
    <pageSetUpPr fitToPage="1"/>
  </sheetPr>
  <dimension ref="A1:H199"/>
  <sheetViews>
    <sheetView tabSelected="1" zoomScale="90" zoomScaleNormal="90" workbookViewId="0">
      <pane xSplit="1" ySplit="4" topLeftCell="B181" activePane="bottomRight" state="frozen"/>
      <selection pane="bottomRight" activeCell="A199" sqref="A199"/>
      <selection pane="bottomLeft" activeCell="A5" sqref="A5"/>
      <selection pane="topRight" activeCell="B1" sqref="B1"/>
    </sheetView>
  </sheetViews>
  <sheetFormatPr defaultColWidth="9" defaultRowHeight="15" customHeight="1"/>
  <cols>
    <col min="1" max="1" width="57.85546875" style="6" customWidth="1"/>
    <col min="2" max="4" width="16" style="6" customWidth="1"/>
    <col min="5" max="5" width="16" style="1" customWidth="1"/>
    <col min="6" max="6" width="16" style="6" customWidth="1"/>
    <col min="7" max="7" width="2.5703125" style="6" customWidth="1"/>
    <col min="8" max="16384" width="9" style="6"/>
  </cols>
  <sheetData>
    <row r="1" spans="1:7" ht="15" customHeight="1">
      <c r="A1" s="8" t="s">
        <v>0</v>
      </c>
    </row>
    <row r="2" spans="1:7" ht="15" customHeight="1">
      <c r="A2" s="8"/>
    </row>
    <row r="3" spans="1:7" ht="15" customHeight="1">
      <c r="B3" s="38" t="s">
        <v>1</v>
      </c>
      <c r="C3" s="39"/>
      <c r="D3" s="39"/>
      <c r="E3" s="39"/>
      <c r="F3" s="40"/>
    </row>
    <row r="4" spans="1:7" ht="70.5" customHeight="1">
      <c r="B4" s="11" t="s">
        <v>2</v>
      </c>
      <c r="C4" s="11" t="s">
        <v>3</v>
      </c>
      <c r="D4" s="11" t="s">
        <v>4</v>
      </c>
      <c r="E4" s="29" t="s">
        <v>5</v>
      </c>
      <c r="F4" s="11" t="s">
        <v>6</v>
      </c>
      <c r="G4" s="12"/>
    </row>
    <row r="5" spans="1:7" ht="15" customHeight="1">
      <c r="B5" s="7"/>
      <c r="C5" s="7"/>
      <c r="D5" s="7"/>
      <c r="E5" s="2"/>
      <c r="F5" s="7"/>
    </row>
    <row r="6" spans="1:7" ht="15" customHeight="1">
      <c r="A6" s="6" t="s">
        <v>7</v>
      </c>
      <c r="B6" s="27">
        <v>0</v>
      </c>
      <c r="C6" s="27">
        <v>0</v>
      </c>
      <c r="D6" s="27">
        <v>0</v>
      </c>
      <c r="E6" s="30">
        <v>0</v>
      </c>
      <c r="F6" s="27">
        <v>0</v>
      </c>
    </row>
    <row r="7" spans="1:7" ht="15" customHeight="1">
      <c r="A7" s="6" t="s">
        <v>8</v>
      </c>
      <c r="B7" s="27">
        <v>0</v>
      </c>
      <c r="C7" s="27">
        <v>0</v>
      </c>
      <c r="D7" s="27">
        <v>0</v>
      </c>
      <c r="E7" s="30"/>
      <c r="F7" s="27">
        <v>4952</v>
      </c>
    </row>
    <row r="8" spans="1:7" ht="15" customHeight="1">
      <c r="A8" s="5" t="s">
        <v>9</v>
      </c>
      <c r="B8" s="27">
        <v>340.8</v>
      </c>
      <c r="C8" s="27">
        <v>1299.2</v>
      </c>
      <c r="D8" s="27">
        <f>B8+C8</f>
        <v>1640</v>
      </c>
      <c r="E8" s="30">
        <v>8634.4</v>
      </c>
      <c r="F8" s="27">
        <v>0</v>
      </c>
    </row>
    <row r="9" spans="1:7" ht="15" customHeight="1">
      <c r="B9" s="27"/>
      <c r="C9" s="27"/>
      <c r="D9" s="27"/>
      <c r="E9" s="30"/>
      <c r="F9" s="27"/>
    </row>
    <row r="10" spans="1:7" ht="15" customHeight="1">
      <c r="A10" s="8"/>
      <c r="B10" s="28">
        <f>SUM(B6:B8)</f>
        <v>340.8</v>
      </c>
      <c r="C10" s="28">
        <f>SUM(C6:C8)</f>
        <v>1299.2</v>
      </c>
      <c r="D10" s="28">
        <f>SUM(D6:D8)</f>
        <v>1640</v>
      </c>
      <c r="E10" s="31">
        <f>SUM(E6:E8)</f>
        <v>8634.4</v>
      </c>
      <c r="F10" s="28">
        <f>SUM(F6:F8)</f>
        <v>4952</v>
      </c>
    </row>
    <row r="11" spans="1:7" ht="15" customHeight="1">
      <c r="B11" s="7"/>
      <c r="C11" s="7"/>
      <c r="D11" s="7"/>
      <c r="E11" s="2"/>
      <c r="F11" s="7"/>
    </row>
    <row r="12" spans="1:7" ht="15" customHeight="1">
      <c r="A12" s="8" t="s">
        <v>10</v>
      </c>
      <c r="B12" s="7"/>
      <c r="C12" s="7"/>
      <c r="D12" s="7"/>
      <c r="E12" s="2"/>
      <c r="F12" s="7"/>
    </row>
    <row r="13" spans="1:7" s="1" customFormat="1" ht="15" customHeight="1">
      <c r="B13" s="2"/>
      <c r="C13" s="2"/>
      <c r="D13" s="2"/>
      <c r="E13" s="2"/>
      <c r="F13" s="2"/>
    </row>
    <row r="14" spans="1:7" s="1" customFormat="1" ht="15" customHeight="1">
      <c r="A14" s="25" t="s">
        <v>11</v>
      </c>
      <c r="B14" s="2"/>
      <c r="C14" s="2"/>
      <c r="D14" s="2"/>
      <c r="E14" s="2"/>
      <c r="F14" s="2"/>
    </row>
    <row r="15" spans="1:7" s="1" customFormat="1" ht="15" customHeight="1">
      <c r="A15" s="1" t="s">
        <v>12</v>
      </c>
      <c r="B15" s="2"/>
      <c r="C15" s="2"/>
      <c r="D15" s="2"/>
      <c r="E15" s="2"/>
      <c r="F15" s="2">
        <v>1200</v>
      </c>
    </row>
    <row r="16" spans="1:7" s="1" customFormat="1" ht="15" customHeight="1">
      <c r="A16" s="1" t="s">
        <v>13</v>
      </c>
      <c r="B16" s="2"/>
      <c r="C16" s="2"/>
      <c r="D16" s="2"/>
      <c r="E16" s="2"/>
      <c r="F16" s="2">
        <v>125</v>
      </c>
    </row>
    <row r="17" spans="1:6" s="1" customFormat="1" ht="15" customHeight="1">
      <c r="A17" s="1" t="s">
        <v>14</v>
      </c>
      <c r="B17" s="2"/>
      <c r="C17" s="2"/>
      <c r="D17" s="2"/>
      <c r="E17" s="2"/>
      <c r="F17" s="2">
        <v>320</v>
      </c>
    </row>
    <row r="18" spans="1:6" s="1" customFormat="1" ht="15" customHeight="1">
      <c r="B18" s="2"/>
      <c r="C18" s="2"/>
      <c r="D18" s="2"/>
      <c r="E18" s="2"/>
      <c r="F18" s="2"/>
    </row>
    <row r="19" spans="1:6" s="1" customFormat="1" ht="15" customHeight="1">
      <c r="A19" s="25" t="s">
        <v>15</v>
      </c>
      <c r="B19" s="2"/>
      <c r="C19" s="2"/>
      <c r="D19" s="2"/>
      <c r="E19" s="2"/>
      <c r="F19" s="2"/>
    </row>
    <row r="20" spans="1:6" s="1" customFormat="1" ht="15" customHeight="1">
      <c r="A20" s="1" t="s">
        <v>12</v>
      </c>
      <c r="B20" s="2"/>
      <c r="C20" s="2"/>
      <c r="D20" s="2"/>
      <c r="E20" s="2"/>
      <c r="F20" s="2">
        <v>600</v>
      </c>
    </row>
    <row r="21" spans="1:6" s="1" customFormat="1" ht="15" customHeight="1">
      <c r="A21" s="1" t="s">
        <v>16</v>
      </c>
      <c r="B21" s="2"/>
      <c r="C21" s="2"/>
      <c r="D21" s="2"/>
      <c r="E21" s="2"/>
      <c r="F21" s="2">
        <v>100</v>
      </c>
    </row>
    <row r="22" spans="1:6" s="1" customFormat="1" ht="15" customHeight="1">
      <c r="A22" s="1" t="s">
        <v>17</v>
      </c>
      <c r="B22" s="2"/>
      <c r="C22" s="2"/>
      <c r="D22" s="2"/>
      <c r="E22" s="2"/>
      <c r="F22" s="2">
        <v>300</v>
      </c>
    </row>
    <row r="23" spans="1:6" s="1" customFormat="1" ht="15" customHeight="1">
      <c r="A23" s="1" t="s">
        <v>14</v>
      </c>
      <c r="B23" s="2"/>
      <c r="C23" s="2"/>
      <c r="D23" s="2"/>
      <c r="E23" s="2"/>
      <c r="F23" s="2">
        <v>-151</v>
      </c>
    </row>
    <row r="24" spans="1:6" s="1" customFormat="1" ht="15" customHeight="1">
      <c r="A24" s="1" t="s">
        <v>18</v>
      </c>
      <c r="B24" s="2"/>
      <c r="C24" s="2"/>
      <c r="D24" s="2"/>
      <c r="E24" s="2"/>
      <c r="F24" s="2">
        <v>-305</v>
      </c>
    </row>
    <row r="25" spans="1:6" s="1" customFormat="1" ht="15" customHeight="1">
      <c r="A25" s="1" t="s">
        <v>19</v>
      </c>
      <c r="B25" s="2"/>
      <c r="C25" s="2"/>
      <c r="D25" s="2"/>
      <c r="E25" s="2"/>
      <c r="F25" s="2">
        <v>1000</v>
      </c>
    </row>
    <row r="26" spans="1:6" s="1" customFormat="1" ht="15" customHeight="1">
      <c r="A26" s="1" t="s">
        <v>20</v>
      </c>
      <c r="B26" s="2"/>
      <c r="C26" s="2"/>
      <c r="D26" s="2"/>
      <c r="E26" s="2"/>
      <c r="F26" s="2">
        <v>3183</v>
      </c>
    </row>
    <row r="27" spans="1:6" s="1" customFormat="1" ht="15" customHeight="1">
      <c r="A27" s="1" t="s">
        <v>21</v>
      </c>
      <c r="B27" s="2"/>
      <c r="C27" s="2"/>
      <c r="D27" s="2"/>
      <c r="E27" s="2"/>
      <c r="F27" s="2">
        <v>370</v>
      </c>
    </row>
    <row r="28" spans="1:6" s="1" customFormat="1" ht="15" customHeight="1">
      <c r="A28" s="1" t="s">
        <v>22</v>
      </c>
      <c r="B28" s="2"/>
      <c r="C28" s="2"/>
      <c r="D28" s="2"/>
      <c r="E28" s="2"/>
      <c r="F28" s="2">
        <v>80</v>
      </c>
    </row>
    <row r="29" spans="1:6" s="1" customFormat="1" ht="15" customHeight="1">
      <c r="B29" s="2"/>
      <c r="C29" s="2"/>
      <c r="D29" s="2"/>
      <c r="E29" s="2"/>
      <c r="F29" s="2"/>
    </row>
    <row r="30" spans="1:6" s="1" customFormat="1" ht="15" customHeight="1">
      <c r="A30" s="25" t="s">
        <v>23</v>
      </c>
      <c r="B30" s="2"/>
      <c r="C30" s="2"/>
      <c r="D30" s="2"/>
      <c r="E30" s="2"/>
      <c r="F30" s="2"/>
    </row>
    <row r="31" spans="1:6" s="1" customFormat="1" ht="15" customHeight="1">
      <c r="A31" s="1" t="s">
        <v>24</v>
      </c>
      <c r="B31" s="2"/>
      <c r="C31" s="2"/>
      <c r="D31" s="2"/>
      <c r="E31" s="2"/>
      <c r="F31" s="2">
        <v>56.5</v>
      </c>
    </row>
    <row r="32" spans="1:6" s="1" customFormat="1" ht="15" customHeight="1">
      <c r="A32" s="1" t="s">
        <v>12</v>
      </c>
      <c r="B32" s="2"/>
      <c r="C32" s="2"/>
      <c r="D32" s="2"/>
      <c r="E32" s="2"/>
      <c r="F32" s="2">
        <v>-1000</v>
      </c>
    </row>
    <row r="33" spans="1:6" s="1" customFormat="1" ht="15" customHeight="1">
      <c r="A33" s="1" t="s">
        <v>20</v>
      </c>
      <c r="B33" s="2"/>
      <c r="C33" s="2"/>
      <c r="D33" s="2"/>
      <c r="E33" s="2"/>
      <c r="F33" s="2">
        <v>144</v>
      </c>
    </row>
    <row r="34" spans="1:6" s="1" customFormat="1" ht="15" customHeight="1">
      <c r="B34" s="2"/>
      <c r="C34" s="2"/>
      <c r="D34" s="2"/>
      <c r="E34" s="2"/>
      <c r="F34" s="2"/>
    </row>
    <row r="35" spans="1:6" ht="15" customHeight="1">
      <c r="A35" s="8" t="s">
        <v>25</v>
      </c>
      <c r="B35" s="13"/>
      <c r="C35" s="13"/>
      <c r="D35" s="7"/>
      <c r="E35" s="3"/>
      <c r="F35" s="13"/>
    </row>
    <row r="36" spans="1:6" ht="15" customHeight="1">
      <c r="A36" s="10"/>
      <c r="B36" s="13"/>
      <c r="C36" s="13"/>
      <c r="D36" s="7"/>
      <c r="E36" s="3"/>
      <c r="F36" s="13"/>
    </row>
    <row r="37" spans="1:6" ht="15" customHeight="1">
      <c r="A37" s="10" t="s">
        <v>26</v>
      </c>
      <c r="B37" s="13"/>
      <c r="C37" s="13"/>
      <c r="D37" s="7"/>
      <c r="E37" s="3"/>
      <c r="F37" s="13"/>
    </row>
    <row r="38" spans="1:6" ht="15" customHeight="1">
      <c r="A38" s="5" t="s">
        <v>27</v>
      </c>
      <c r="B38" s="13"/>
      <c r="C38" s="13">
        <v>15</v>
      </c>
      <c r="D38" s="7">
        <f t="shared" ref="D38:D44" si="0">B38+C38</f>
        <v>15</v>
      </c>
      <c r="E38" s="3"/>
      <c r="F38" s="13">
        <v>35</v>
      </c>
    </row>
    <row r="39" spans="1:6" ht="15" customHeight="1">
      <c r="A39" s="5" t="s">
        <v>28</v>
      </c>
      <c r="B39" s="13"/>
      <c r="C39" s="13">
        <v>20</v>
      </c>
      <c r="D39" s="7">
        <f t="shared" si="0"/>
        <v>20</v>
      </c>
      <c r="E39" s="3"/>
      <c r="F39" s="13">
        <v>1000</v>
      </c>
    </row>
    <row r="40" spans="1:6" ht="15" customHeight="1">
      <c r="A40" s="5" t="s">
        <v>29</v>
      </c>
      <c r="B40" s="13"/>
      <c r="C40" s="13"/>
      <c r="D40" s="7">
        <f t="shared" si="0"/>
        <v>0</v>
      </c>
      <c r="E40" s="3"/>
      <c r="F40" s="13">
        <v>80</v>
      </c>
    </row>
    <row r="41" spans="1:6" ht="15" customHeight="1">
      <c r="A41" s="5" t="s">
        <v>30</v>
      </c>
      <c r="B41" s="13"/>
      <c r="C41" s="13"/>
      <c r="D41" s="7">
        <f t="shared" si="0"/>
        <v>0</v>
      </c>
      <c r="E41" s="3"/>
      <c r="F41" s="13">
        <v>30</v>
      </c>
    </row>
    <row r="42" spans="1:6" s="1" customFormat="1" ht="15" customHeight="1">
      <c r="A42" s="4" t="s">
        <v>31</v>
      </c>
      <c r="B42" s="3"/>
      <c r="C42" s="3">
        <v>28.5</v>
      </c>
      <c r="D42" s="2">
        <f t="shared" si="0"/>
        <v>28.5</v>
      </c>
      <c r="E42" s="3"/>
      <c r="F42" s="3">
        <v>34.5</v>
      </c>
    </row>
    <row r="43" spans="1:6" ht="15" customHeight="1">
      <c r="A43" s="5" t="s">
        <v>32</v>
      </c>
      <c r="B43" s="13"/>
      <c r="C43" s="13">
        <v>0.1</v>
      </c>
      <c r="D43" s="7">
        <f t="shared" si="0"/>
        <v>0.1</v>
      </c>
      <c r="E43" s="3"/>
      <c r="F43" s="13"/>
    </row>
    <row r="44" spans="1:6" ht="15" customHeight="1">
      <c r="A44" s="5" t="s">
        <v>33</v>
      </c>
      <c r="B44" s="13">
        <v>0.6</v>
      </c>
      <c r="C44" s="13">
        <v>5.4</v>
      </c>
      <c r="D44" s="7">
        <f t="shared" si="0"/>
        <v>6</v>
      </c>
      <c r="E44" s="3"/>
      <c r="F44" s="13"/>
    </row>
    <row r="45" spans="1:6" ht="15" customHeight="1">
      <c r="A45" s="5" t="s">
        <v>34</v>
      </c>
      <c r="B45" s="13"/>
      <c r="C45" s="13"/>
      <c r="D45" s="7"/>
      <c r="E45" s="3">
        <v>500</v>
      </c>
      <c r="F45" s="13"/>
    </row>
    <row r="46" spans="1:6" ht="15" customHeight="1">
      <c r="A46" s="5" t="s">
        <v>35</v>
      </c>
      <c r="B46" s="13"/>
      <c r="C46" s="13"/>
      <c r="D46" s="7"/>
      <c r="E46" s="3">
        <v>11044</v>
      </c>
      <c r="F46" s="13"/>
    </row>
    <row r="47" spans="1:6" ht="15" customHeight="1">
      <c r="A47" s="23" t="s">
        <v>20</v>
      </c>
      <c r="B47" s="24"/>
      <c r="C47" s="24"/>
      <c r="D47" s="9"/>
      <c r="E47" s="32"/>
      <c r="F47" s="24">
        <v>55</v>
      </c>
    </row>
    <row r="48" spans="1:6" ht="15" customHeight="1">
      <c r="A48" s="10"/>
      <c r="B48" s="13"/>
      <c r="C48" s="13"/>
      <c r="D48" s="7"/>
      <c r="E48" s="3"/>
      <c r="F48" s="13"/>
    </row>
    <row r="49" spans="1:6" ht="15" customHeight="1">
      <c r="A49" s="25" t="s">
        <v>36</v>
      </c>
      <c r="B49" s="13"/>
      <c r="C49" s="13"/>
      <c r="D49" s="7"/>
      <c r="E49" s="3"/>
      <c r="F49" s="13"/>
    </row>
    <row r="50" spans="1:6" ht="15" customHeight="1">
      <c r="A50" s="4" t="s">
        <v>37</v>
      </c>
      <c r="B50" s="3">
        <v>5</v>
      </c>
      <c r="C50" s="3"/>
      <c r="D50" s="2">
        <f t="shared" ref="D50:D61" si="1">B50+C50</f>
        <v>5</v>
      </c>
      <c r="E50" s="3"/>
      <c r="F50" s="3"/>
    </row>
    <row r="51" spans="1:6" ht="15" customHeight="1">
      <c r="A51" s="4" t="s">
        <v>38</v>
      </c>
      <c r="B51" s="3"/>
      <c r="C51" s="3">
        <v>124.907</v>
      </c>
      <c r="D51" s="2">
        <f t="shared" si="1"/>
        <v>124.907</v>
      </c>
      <c r="E51" s="3"/>
      <c r="F51" s="3"/>
    </row>
    <row r="52" spans="1:6" ht="15" customHeight="1">
      <c r="A52" s="4" t="s">
        <v>39</v>
      </c>
      <c r="B52" s="3"/>
      <c r="C52" s="3">
        <v>102.093</v>
      </c>
      <c r="D52" s="2">
        <f t="shared" si="1"/>
        <v>102.093</v>
      </c>
      <c r="E52" s="3"/>
      <c r="F52" s="3"/>
    </row>
    <row r="53" spans="1:6" ht="15" customHeight="1">
      <c r="A53" s="4" t="s">
        <v>40</v>
      </c>
      <c r="B53" s="3"/>
      <c r="C53" s="3">
        <v>4.8609999999999998</v>
      </c>
      <c r="D53" s="2">
        <f t="shared" si="1"/>
        <v>4.8609999999999998</v>
      </c>
      <c r="E53" s="3"/>
      <c r="F53" s="3">
        <v>22.506</v>
      </c>
    </row>
    <row r="54" spans="1:6" ht="15" customHeight="1">
      <c r="A54" s="4" t="s">
        <v>41</v>
      </c>
      <c r="B54" s="3"/>
      <c r="C54" s="3">
        <v>5.5030000000000001</v>
      </c>
      <c r="D54" s="2">
        <f t="shared" si="1"/>
        <v>5.5030000000000001</v>
      </c>
      <c r="E54" s="3"/>
      <c r="F54" s="3"/>
    </row>
    <row r="55" spans="1:6" ht="15" customHeight="1">
      <c r="A55" s="4" t="s">
        <v>42</v>
      </c>
      <c r="B55" s="3"/>
      <c r="C55" s="3">
        <v>4.7</v>
      </c>
      <c r="D55" s="2">
        <f t="shared" si="1"/>
        <v>4.7</v>
      </c>
      <c r="E55" s="3"/>
      <c r="F55" s="3"/>
    </row>
    <row r="56" spans="1:6" ht="15" customHeight="1">
      <c r="A56" s="4" t="s">
        <v>43</v>
      </c>
      <c r="B56" s="3"/>
      <c r="C56" s="3">
        <v>39.4</v>
      </c>
      <c r="D56" s="2">
        <f t="shared" si="1"/>
        <v>39.4</v>
      </c>
      <c r="E56" s="3"/>
      <c r="F56" s="3"/>
    </row>
    <row r="57" spans="1:6" ht="15" customHeight="1">
      <c r="A57" s="4" t="s">
        <v>44</v>
      </c>
      <c r="B57" s="3"/>
      <c r="C57" s="3">
        <v>85</v>
      </c>
      <c r="D57" s="2">
        <f t="shared" si="1"/>
        <v>85</v>
      </c>
      <c r="E57" s="3"/>
      <c r="F57" s="3"/>
    </row>
    <row r="58" spans="1:6" ht="15" customHeight="1">
      <c r="A58" s="4" t="s">
        <v>45</v>
      </c>
      <c r="B58" s="3"/>
      <c r="C58" s="3">
        <v>1</v>
      </c>
      <c r="D58" s="2">
        <f t="shared" si="1"/>
        <v>1</v>
      </c>
      <c r="E58" s="3"/>
      <c r="F58" s="3"/>
    </row>
    <row r="59" spans="1:6" ht="15" customHeight="1">
      <c r="A59" s="4" t="s">
        <v>46</v>
      </c>
      <c r="B59" s="3"/>
      <c r="C59" s="3">
        <v>33.199999999999996</v>
      </c>
      <c r="D59" s="2">
        <f t="shared" si="1"/>
        <v>33.199999999999996</v>
      </c>
      <c r="E59" s="3"/>
      <c r="F59" s="3"/>
    </row>
    <row r="60" spans="1:6" ht="15" customHeight="1">
      <c r="A60" s="4" t="s">
        <v>47</v>
      </c>
      <c r="B60" s="3"/>
      <c r="C60" s="3">
        <v>30</v>
      </c>
      <c r="D60" s="2">
        <f t="shared" si="1"/>
        <v>30</v>
      </c>
      <c r="E60" s="3"/>
      <c r="F60" s="3"/>
    </row>
    <row r="61" spans="1:6" ht="15" customHeight="1">
      <c r="A61" s="4" t="s">
        <v>48</v>
      </c>
      <c r="B61" s="3"/>
      <c r="C61" s="3">
        <v>159.5</v>
      </c>
      <c r="D61" s="2">
        <f t="shared" si="1"/>
        <v>159.5</v>
      </c>
      <c r="E61" s="3"/>
      <c r="F61" s="3"/>
    </row>
    <row r="62" spans="1:6" ht="15" customHeight="1">
      <c r="A62" s="4" t="s">
        <v>49</v>
      </c>
      <c r="B62" s="3"/>
      <c r="C62" s="3"/>
      <c r="D62" s="2"/>
      <c r="E62" s="3"/>
      <c r="F62" s="3">
        <v>95</v>
      </c>
    </row>
    <row r="63" spans="1:6" ht="15" customHeight="1">
      <c r="A63" s="4" t="s">
        <v>50</v>
      </c>
      <c r="B63" s="3"/>
      <c r="C63" s="3"/>
      <c r="D63" s="2"/>
      <c r="E63" s="3"/>
      <c r="F63" s="3">
        <v>4.242</v>
      </c>
    </row>
    <row r="64" spans="1:6" ht="15" customHeight="1">
      <c r="A64" s="4" t="s">
        <v>51</v>
      </c>
      <c r="B64" s="3"/>
      <c r="C64" s="3"/>
      <c r="D64" s="2"/>
      <c r="E64" s="3">
        <v>2674.9</v>
      </c>
      <c r="F64" s="3"/>
    </row>
    <row r="65" spans="1:6" ht="15" customHeight="1">
      <c r="A65" s="4" t="s">
        <v>52</v>
      </c>
      <c r="B65" s="3"/>
      <c r="C65" s="3"/>
      <c r="D65" s="2"/>
      <c r="E65" s="3">
        <v>1900</v>
      </c>
      <c r="F65" s="3"/>
    </row>
    <row r="66" spans="1:6" ht="15" customHeight="1">
      <c r="A66" s="4" t="s">
        <v>53</v>
      </c>
      <c r="B66" s="3"/>
      <c r="C66" s="3"/>
      <c r="D66" s="2"/>
      <c r="E66" s="3">
        <v>9.1430000000000007</v>
      </c>
      <c r="F66" s="3"/>
    </row>
    <row r="67" spans="1:6" ht="15" customHeight="1">
      <c r="A67" s="4"/>
      <c r="B67" s="3"/>
      <c r="C67" s="3"/>
      <c r="D67" s="2"/>
      <c r="E67" s="3"/>
      <c r="F67" s="3"/>
    </row>
    <row r="68" spans="1:6" ht="15" customHeight="1">
      <c r="A68" s="41" t="s">
        <v>54</v>
      </c>
      <c r="B68" s="3"/>
      <c r="C68" s="3"/>
      <c r="D68" s="2"/>
      <c r="E68" s="3"/>
      <c r="F68" s="3"/>
    </row>
    <row r="69" spans="1:6" ht="15" customHeight="1">
      <c r="A69" s="4" t="s">
        <v>55</v>
      </c>
      <c r="B69" s="3"/>
      <c r="C69" s="3">
        <v>-18.62</v>
      </c>
      <c r="D69" s="2">
        <f t="shared" ref="D69" si="2">B69+C69</f>
        <v>-18.62</v>
      </c>
      <c r="E69" s="3"/>
      <c r="F69" s="3"/>
    </row>
    <row r="70" spans="1:6" ht="15" customHeight="1">
      <c r="A70" s="4" t="s">
        <v>56</v>
      </c>
      <c r="B70" s="3"/>
      <c r="C70" s="3"/>
      <c r="D70" s="2"/>
      <c r="E70" s="3"/>
      <c r="F70" s="3">
        <v>-430</v>
      </c>
    </row>
    <row r="71" spans="1:6" ht="15" customHeight="1">
      <c r="A71" s="4" t="s">
        <v>57</v>
      </c>
      <c r="B71" s="3"/>
      <c r="C71" s="3"/>
      <c r="D71" s="2"/>
      <c r="E71" s="3"/>
      <c r="F71" s="3">
        <v>-252.7</v>
      </c>
    </row>
    <row r="72" spans="1:6" ht="15" customHeight="1">
      <c r="A72" s="4" t="s">
        <v>58</v>
      </c>
      <c r="B72" s="3"/>
      <c r="C72" s="3"/>
      <c r="D72" s="2"/>
      <c r="E72" s="3"/>
      <c r="F72" s="3">
        <v>-188</v>
      </c>
    </row>
    <row r="73" spans="1:6" ht="15" customHeight="1">
      <c r="A73" s="4" t="s">
        <v>59</v>
      </c>
      <c r="B73" s="3"/>
      <c r="C73" s="3"/>
      <c r="D73" s="2"/>
      <c r="E73" s="3"/>
      <c r="F73" s="3">
        <v>-1153</v>
      </c>
    </row>
    <row r="74" spans="1:6" ht="15" customHeight="1">
      <c r="A74" s="41"/>
      <c r="B74" s="3"/>
      <c r="C74" s="3"/>
      <c r="D74" s="2"/>
      <c r="E74" s="3"/>
      <c r="F74" s="3"/>
    </row>
    <row r="75" spans="1:6" ht="15" customHeight="1">
      <c r="A75" s="41"/>
      <c r="B75" s="3"/>
      <c r="C75" s="3"/>
      <c r="D75" s="2"/>
      <c r="E75" s="3"/>
      <c r="F75" s="3"/>
    </row>
    <row r="76" spans="1:6" ht="15" customHeight="1">
      <c r="A76" s="42" t="s">
        <v>60</v>
      </c>
      <c r="B76" s="3"/>
      <c r="C76" s="3"/>
      <c r="D76" s="2"/>
      <c r="E76" s="3"/>
      <c r="F76" s="3"/>
    </row>
    <row r="77" spans="1:6" ht="15" customHeight="1">
      <c r="A77" s="42"/>
      <c r="B77" s="3"/>
      <c r="C77" s="3"/>
      <c r="D77" s="2"/>
      <c r="E77" s="3"/>
      <c r="F77" s="3"/>
    </row>
    <row r="78" spans="1:6" s="1" customFormat="1" ht="15" customHeight="1">
      <c r="A78" s="25" t="s">
        <v>61</v>
      </c>
      <c r="B78" s="2"/>
      <c r="C78" s="2"/>
      <c r="D78" s="2"/>
      <c r="E78" s="2"/>
      <c r="F78" s="2"/>
    </row>
    <row r="79" spans="1:6" s="1" customFormat="1" ht="15" customHeight="1">
      <c r="A79" s="1" t="s">
        <v>62</v>
      </c>
      <c r="B79" s="2"/>
      <c r="C79" s="2"/>
      <c r="D79" s="2"/>
      <c r="E79" s="2"/>
      <c r="F79" s="2">
        <v>798</v>
      </c>
    </row>
    <row r="80" spans="1:6" s="1" customFormat="1" ht="15" customHeight="1">
      <c r="B80" s="2"/>
      <c r="C80" s="2"/>
      <c r="D80" s="2"/>
      <c r="E80" s="2"/>
      <c r="F80" s="2"/>
    </row>
    <row r="81" spans="1:6" s="1" customFormat="1" ht="15" customHeight="1">
      <c r="A81" s="25" t="s">
        <v>63</v>
      </c>
      <c r="B81" s="2"/>
      <c r="C81" s="2"/>
      <c r="D81" s="2"/>
      <c r="E81" s="2"/>
      <c r="F81" s="2"/>
    </row>
    <row r="82" spans="1:6" s="1" customFormat="1" ht="15" customHeight="1">
      <c r="A82" s="1" t="s">
        <v>64</v>
      </c>
      <c r="B82" s="2"/>
      <c r="C82" s="2"/>
      <c r="D82" s="2"/>
      <c r="E82" s="2"/>
      <c r="F82" s="2">
        <v>-200</v>
      </c>
    </row>
    <row r="83" spans="1:6" s="1" customFormat="1" ht="15" customHeight="1">
      <c r="B83" s="2"/>
      <c r="C83" s="2"/>
      <c r="D83" s="2"/>
      <c r="E83" s="2"/>
      <c r="F83" s="2"/>
    </row>
    <row r="84" spans="1:6" s="1" customFormat="1" ht="15" customHeight="1">
      <c r="A84" s="25" t="s">
        <v>65</v>
      </c>
      <c r="B84" s="2"/>
      <c r="C84" s="2"/>
      <c r="D84" s="2"/>
      <c r="E84" s="2"/>
      <c r="F84" s="2"/>
    </row>
    <row r="85" spans="1:6" s="1" customFormat="1" ht="15" customHeight="1">
      <c r="A85" s="1" t="s">
        <v>66</v>
      </c>
      <c r="B85" s="2"/>
      <c r="C85" s="2"/>
      <c r="D85" s="2"/>
      <c r="E85" s="2"/>
      <c r="F85" s="2">
        <v>-50</v>
      </c>
    </row>
    <row r="86" spans="1:6" s="1" customFormat="1" ht="15" customHeight="1">
      <c r="B86" s="2"/>
      <c r="C86" s="2"/>
      <c r="D86" s="2"/>
      <c r="E86" s="2"/>
      <c r="F86" s="2"/>
    </row>
    <row r="87" spans="1:6" s="1" customFormat="1" ht="15" customHeight="1">
      <c r="A87" s="25" t="s">
        <v>67</v>
      </c>
      <c r="B87" s="2"/>
      <c r="C87" s="2"/>
      <c r="D87" s="2"/>
      <c r="E87" s="2"/>
      <c r="F87" s="2"/>
    </row>
    <row r="88" spans="1:6" s="1" customFormat="1" ht="15" customHeight="1">
      <c r="A88" s="26" t="s">
        <v>68</v>
      </c>
      <c r="B88" s="2"/>
      <c r="C88" s="2"/>
      <c r="D88" s="2"/>
      <c r="E88" s="2"/>
      <c r="F88" s="2">
        <v>258</v>
      </c>
    </row>
    <row r="89" spans="1:6" ht="15" customHeight="1">
      <c r="A89" s="42"/>
      <c r="B89" s="3"/>
      <c r="C89" s="3"/>
      <c r="D89" s="2"/>
      <c r="E89" s="3"/>
      <c r="F89" s="3"/>
    </row>
    <row r="90" spans="1:6" ht="15" customHeight="1">
      <c r="A90" s="41" t="s">
        <v>69</v>
      </c>
      <c r="B90" s="3"/>
      <c r="C90" s="3"/>
      <c r="D90" s="2"/>
      <c r="E90" s="3"/>
      <c r="F90" s="3"/>
    </row>
    <row r="91" spans="1:6" ht="15" customHeight="1">
      <c r="A91" s="4" t="s">
        <v>70</v>
      </c>
      <c r="B91" s="3"/>
      <c r="C91" s="43">
        <v>16.600000000000001</v>
      </c>
      <c r="D91" s="2">
        <f t="shared" ref="D91:D96" si="3">B91+C91</f>
        <v>16.600000000000001</v>
      </c>
      <c r="E91" s="3"/>
      <c r="F91" s="3"/>
    </row>
    <row r="92" spans="1:6" ht="15" customHeight="1">
      <c r="A92" s="4" t="s">
        <v>71</v>
      </c>
      <c r="B92" s="3"/>
      <c r="C92" s="43">
        <v>2.1</v>
      </c>
      <c r="D92" s="2">
        <f t="shared" si="3"/>
        <v>2.1</v>
      </c>
      <c r="E92" s="3"/>
      <c r="F92" s="3">
        <v>12.9</v>
      </c>
    </row>
    <row r="93" spans="1:6" ht="15" customHeight="1">
      <c r="A93" s="4" t="s">
        <v>72</v>
      </c>
      <c r="B93" s="3"/>
      <c r="C93" s="43">
        <v>2.7</v>
      </c>
      <c r="D93" s="2">
        <f t="shared" si="3"/>
        <v>2.7</v>
      </c>
      <c r="E93" s="3"/>
      <c r="F93" s="3"/>
    </row>
    <row r="94" spans="1:6" ht="15" customHeight="1">
      <c r="A94" s="4" t="s">
        <v>73</v>
      </c>
      <c r="B94" s="3"/>
      <c r="C94" s="43">
        <v>2.7</v>
      </c>
      <c r="D94" s="2">
        <f t="shared" si="3"/>
        <v>2.7</v>
      </c>
      <c r="E94" s="3"/>
      <c r="F94" s="3"/>
    </row>
    <row r="95" spans="1:6" ht="15" customHeight="1">
      <c r="A95" s="4" t="s">
        <v>74</v>
      </c>
      <c r="B95" s="3"/>
      <c r="C95" s="43">
        <v>2.2999999999999998</v>
      </c>
      <c r="D95" s="2">
        <f t="shared" si="3"/>
        <v>2.2999999999999998</v>
      </c>
      <c r="E95" s="3"/>
      <c r="F95" s="3">
        <v>2.2999999999999998</v>
      </c>
    </row>
    <row r="96" spans="1:6" ht="15" customHeight="1">
      <c r="A96" s="4" t="s">
        <v>75</v>
      </c>
      <c r="B96" s="3"/>
      <c r="C96" s="43">
        <v>1.2</v>
      </c>
      <c r="D96" s="2">
        <f t="shared" si="3"/>
        <v>1.2</v>
      </c>
      <c r="E96" s="3"/>
      <c r="F96" s="3">
        <v>4</v>
      </c>
    </row>
    <row r="97" spans="1:6" ht="15" customHeight="1">
      <c r="A97" s="4" t="s">
        <v>76</v>
      </c>
      <c r="B97" s="3"/>
      <c r="C97" s="3"/>
      <c r="D97" s="2"/>
      <c r="E97" s="3"/>
      <c r="F97" s="3">
        <v>15</v>
      </c>
    </row>
    <row r="98" spans="1:6" ht="15" customHeight="1">
      <c r="A98" s="4" t="s">
        <v>77</v>
      </c>
      <c r="B98" s="3"/>
      <c r="C98" s="3"/>
      <c r="D98" s="2"/>
      <c r="E98" s="3"/>
      <c r="F98" s="3">
        <v>12</v>
      </c>
    </row>
    <row r="99" spans="1:6" ht="15" customHeight="1">
      <c r="A99" s="4" t="s">
        <v>78</v>
      </c>
      <c r="B99" s="3"/>
      <c r="C99" s="3"/>
      <c r="D99" s="2"/>
      <c r="E99" s="3"/>
      <c r="F99" s="3">
        <v>3.3</v>
      </c>
    </row>
    <row r="100" spans="1:6" ht="15" customHeight="1">
      <c r="A100" s="4" t="s">
        <v>79</v>
      </c>
      <c r="B100" s="3"/>
      <c r="C100" s="3"/>
      <c r="D100" s="2"/>
      <c r="E100" s="3"/>
      <c r="F100" s="3">
        <v>14.4</v>
      </c>
    </row>
    <row r="101" spans="1:6" ht="15" customHeight="1">
      <c r="A101" s="4" t="s">
        <v>80</v>
      </c>
      <c r="B101" s="3"/>
      <c r="C101" s="3"/>
      <c r="D101" s="2"/>
      <c r="E101" s="3"/>
      <c r="F101" s="3">
        <v>25</v>
      </c>
    </row>
    <row r="102" spans="1:6" ht="15" customHeight="1">
      <c r="A102" s="4" t="s">
        <v>81</v>
      </c>
      <c r="B102" s="3"/>
      <c r="C102" s="3"/>
      <c r="D102" s="2"/>
      <c r="E102" s="3"/>
      <c r="F102" s="3">
        <v>15.7</v>
      </c>
    </row>
    <row r="103" spans="1:6" ht="15" customHeight="1">
      <c r="A103" s="4" t="s">
        <v>12</v>
      </c>
      <c r="B103" s="3"/>
      <c r="C103" s="3"/>
      <c r="D103" s="2"/>
      <c r="E103" s="3"/>
      <c r="F103" s="3">
        <v>84.9</v>
      </c>
    </row>
    <row r="104" spans="1:6" ht="15" customHeight="1">
      <c r="A104" s="4" t="s">
        <v>17</v>
      </c>
      <c r="B104" s="3"/>
      <c r="C104" s="3"/>
      <c r="D104" s="2"/>
      <c r="E104" s="3"/>
      <c r="F104" s="3">
        <v>93.2</v>
      </c>
    </row>
    <row r="105" spans="1:6" ht="15" customHeight="1">
      <c r="A105" s="4" t="s">
        <v>82</v>
      </c>
      <c r="B105" s="3"/>
      <c r="C105" s="3"/>
      <c r="D105" s="2"/>
      <c r="E105" s="3"/>
      <c r="F105" s="3">
        <v>44.6</v>
      </c>
    </row>
    <row r="106" spans="1:6" ht="15" customHeight="1">
      <c r="A106" s="41"/>
      <c r="B106" s="3"/>
      <c r="C106" s="3"/>
      <c r="D106" s="2"/>
      <c r="E106" s="3"/>
      <c r="F106" s="3"/>
    </row>
    <row r="107" spans="1:6" ht="15" customHeight="1">
      <c r="A107" s="41" t="s">
        <v>83</v>
      </c>
      <c r="B107" s="3"/>
      <c r="C107" s="3"/>
      <c r="D107" s="2"/>
      <c r="E107" s="3"/>
      <c r="F107" s="3"/>
    </row>
    <row r="108" spans="1:6" ht="15" customHeight="1">
      <c r="A108" s="4" t="s">
        <v>84</v>
      </c>
      <c r="B108" s="3"/>
      <c r="C108" s="3"/>
      <c r="D108" s="2"/>
      <c r="E108" s="3"/>
      <c r="F108" s="3">
        <v>-20</v>
      </c>
    </row>
    <row r="109" spans="1:6" ht="15" customHeight="1">
      <c r="A109" s="4" t="s">
        <v>85</v>
      </c>
      <c r="B109" s="3"/>
      <c r="C109" s="3"/>
      <c r="D109" s="2"/>
      <c r="E109" s="3"/>
      <c r="F109" s="3">
        <v>-21.25</v>
      </c>
    </row>
    <row r="110" spans="1:6" ht="15" customHeight="1">
      <c r="A110" s="4" t="s">
        <v>30</v>
      </c>
      <c r="B110" s="3"/>
      <c r="C110" s="3"/>
      <c r="D110" s="2"/>
      <c r="E110" s="3"/>
      <c r="F110" s="3">
        <v>-30</v>
      </c>
    </row>
    <row r="111" spans="1:6" ht="15" customHeight="1">
      <c r="A111" s="4" t="s">
        <v>86</v>
      </c>
      <c r="B111" s="3"/>
      <c r="C111" s="3"/>
      <c r="D111" s="2"/>
      <c r="E111" s="3"/>
      <c r="F111" s="3">
        <v>-25</v>
      </c>
    </row>
    <row r="112" spans="1:6" ht="15" customHeight="1">
      <c r="A112" s="4" t="s">
        <v>87</v>
      </c>
      <c r="B112" s="3"/>
      <c r="C112" s="3"/>
      <c r="D112" s="2"/>
      <c r="E112" s="3"/>
      <c r="F112" s="3">
        <v>-20</v>
      </c>
    </row>
    <row r="113" spans="1:6" ht="15" customHeight="1">
      <c r="A113" s="4" t="s">
        <v>88</v>
      </c>
      <c r="B113" s="3"/>
      <c r="C113" s="3"/>
      <c r="D113" s="2"/>
      <c r="E113" s="3"/>
      <c r="F113" s="3">
        <v>-6.726</v>
      </c>
    </row>
    <row r="114" spans="1:6" ht="15" customHeight="1">
      <c r="A114" s="4" t="s">
        <v>89</v>
      </c>
      <c r="B114" s="3"/>
      <c r="C114" s="3"/>
      <c r="D114" s="2"/>
      <c r="E114" s="3"/>
      <c r="F114" s="3">
        <v>-9.5</v>
      </c>
    </row>
    <row r="115" spans="1:6" ht="15" customHeight="1">
      <c r="A115" s="4" t="s">
        <v>90</v>
      </c>
      <c r="B115" s="3"/>
      <c r="C115" s="3"/>
      <c r="D115" s="2"/>
      <c r="E115" s="3"/>
      <c r="F115" s="3">
        <v>-50</v>
      </c>
    </row>
    <row r="116" spans="1:6" ht="15" customHeight="1">
      <c r="A116" s="4" t="s">
        <v>91</v>
      </c>
      <c r="B116" s="3"/>
      <c r="C116" s="3"/>
      <c r="D116" s="2"/>
      <c r="E116" s="3"/>
      <c r="F116" s="3">
        <v>-60.6</v>
      </c>
    </row>
    <row r="117" spans="1:6" ht="15" customHeight="1">
      <c r="A117" s="4" t="s">
        <v>92</v>
      </c>
      <c r="B117" s="3"/>
      <c r="C117" s="3"/>
      <c r="D117" s="2"/>
      <c r="E117" s="3"/>
      <c r="F117" s="3">
        <v>-40</v>
      </c>
    </row>
    <row r="118" spans="1:6" ht="15" customHeight="1">
      <c r="A118" s="4" t="s">
        <v>93</v>
      </c>
      <c r="B118" s="3"/>
      <c r="C118" s="3"/>
      <c r="D118" s="2"/>
      <c r="E118" s="3"/>
      <c r="F118" s="3">
        <v>46.5</v>
      </c>
    </row>
    <row r="119" spans="1:6" ht="15" customHeight="1">
      <c r="A119" s="4" t="s">
        <v>94</v>
      </c>
      <c r="B119" s="3"/>
      <c r="C119" s="3"/>
      <c r="D119" s="2"/>
      <c r="E119" s="3"/>
      <c r="F119" s="3">
        <v>-59.552999999999997</v>
      </c>
    </row>
    <row r="120" spans="1:6" ht="15" customHeight="1">
      <c r="A120" s="4" t="s">
        <v>22</v>
      </c>
      <c r="B120" s="3"/>
      <c r="C120" s="3"/>
      <c r="D120" s="2"/>
      <c r="E120" s="3"/>
      <c r="F120" s="3">
        <v>-17.908999999999999</v>
      </c>
    </row>
    <row r="121" spans="1:6" ht="15" customHeight="1">
      <c r="A121" s="4" t="s">
        <v>95</v>
      </c>
      <c r="B121" s="3"/>
      <c r="C121" s="3"/>
      <c r="D121" s="2"/>
      <c r="E121" s="3"/>
      <c r="F121" s="3">
        <v>-105</v>
      </c>
    </row>
    <row r="122" spans="1:6" ht="15" customHeight="1">
      <c r="A122" s="4" t="s">
        <v>96</v>
      </c>
      <c r="B122" s="3"/>
      <c r="C122" s="3"/>
      <c r="D122" s="2"/>
      <c r="E122" s="3"/>
      <c r="F122" s="3">
        <v>-17.600000000000001</v>
      </c>
    </row>
    <row r="123" spans="1:6" ht="15" customHeight="1">
      <c r="A123" s="4" t="s">
        <v>97</v>
      </c>
      <c r="B123" s="3"/>
      <c r="C123" s="3"/>
      <c r="D123" s="2"/>
      <c r="E123" s="3"/>
      <c r="F123" s="3">
        <v>-76</v>
      </c>
    </row>
    <row r="124" spans="1:6" ht="15" customHeight="1">
      <c r="A124" s="4" t="s">
        <v>98</v>
      </c>
      <c r="B124" s="3"/>
      <c r="C124" s="3"/>
      <c r="D124" s="2"/>
      <c r="E124" s="3"/>
      <c r="F124" s="3">
        <v>-508</v>
      </c>
    </row>
    <row r="125" spans="1:6" ht="15" customHeight="1">
      <c r="A125" s="4" t="s">
        <v>99</v>
      </c>
      <c r="B125" s="3"/>
      <c r="C125" s="3"/>
      <c r="D125" s="2"/>
      <c r="E125" s="3"/>
      <c r="F125" s="3">
        <v>-20.437000000000001</v>
      </c>
    </row>
    <row r="126" spans="1:6" ht="15" customHeight="1">
      <c r="A126" s="41"/>
      <c r="B126" s="3"/>
      <c r="C126" s="3"/>
      <c r="D126" s="2"/>
      <c r="E126" s="3"/>
      <c r="F126" s="3"/>
    </row>
    <row r="127" spans="1:6" ht="15" customHeight="1">
      <c r="A127" s="41"/>
      <c r="B127" s="3"/>
      <c r="C127" s="3"/>
      <c r="D127" s="2"/>
      <c r="E127" s="3"/>
      <c r="F127" s="3"/>
    </row>
    <row r="128" spans="1:6" ht="15" customHeight="1">
      <c r="A128" s="42" t="s">
        <v>100</v>
      </c>
      <c r="B128" s="3"/>
      <c r="C128" s="43"/>
      <c r="D128" s="2"/>
      <c r="E128" s="3"/>
      <c r="F128" s="3"/>
    </row>
    <row r="129" spans="1:6" ht="15" customHeight="1">
      <c r="A129" s="44"/>
      <c r="B129" s="3"/>
      <c r="C129" s="3"/>
      <c r="D129" s="2"/>
      <c r="E129" s="3"/>
      <c r="F129" s="3"/>
    </row>
    <row r="130" spans="1:6" ht="15" customHeight="1">
      <c r="A130" s="41" t="s">
        <v>101</v>
      </c>
      <c r="B130" s="3"/>
      <c r="C130" s="3"/>
      <c r="D130" s="2"/>
      <c r="E130" s="3"/>
      <c r="F130" s="3"/>
    </row>
    <row r="131" spans="1:6" s="1" customFormat="1" ht="15" customHeight="1">
      <c r="A131" s="1" t="s">
        <v>102</v>
      </c>
      <c r="B131" s="2"/>
      <c r="C131" s="2"/>
      <c r="D131" s="2"/>
      <c r="E131" s="2"/>
      <c r="F131" s="2">
        <v>-190.1</v>
      </c>
    </row>
    <row r="132" spans="1:6" ht="15" customHeight="1">
      <c r="A132" s="4" t="s">
        <v>103</v>
      </c>
      <c r="B132" s="3">
        <v>0.4</v>
      </c>
      <c r="C132" s="3"/>
      <c r="D132" s="2">
        <f t="shared" ref="D132:D140" si="4">B132+C132</f>
        <v>0.4</v>
      </c>
      <c r="E132" s="3"/>
      <c r="F132" s="3"/>
    </row>
    <row r="133" spans="1:6" ht="15" customHeight="1">
      <c r="A133" s="4" t="s">
        <v>104</v>
      </c>
      <c r="B133" s="3"/>
      <c r="C133" s="3">
        <v>907.2</v>
      </c>
      <c r="D133" s="2">
        <f t="shared" si="4"/>
        <v>907.2</v>
      </c>
      <c r="E133" s="3">
        <v>-907.2</v>
      </c>
      <c r="F133" s="3"/>
    </row>
    <row r="134" spans="1:6" ht="15" customHeight="1">
      <c r="A134" s="4" t="s">
        <v>105</v>
      </c>
      <c r="B134" s="3"/>
      <c r="C134" s="3">
        <v>10</v>
      </c>
      <c r="D134" s="2">
        <f t="shared" si="4"/>
        <v>10</v>
      </c>
      <c r="E134" s="3"/>
      <c r="F134" s="3"/>
    </row>
    <row r="135" spans="1:6" ht="15" customHeight="1">
      <c r="A135" s="4" t="s">
        <v>106</v>
      </c>
      <c r="B135" s="3"/>
      <c r="C135" s="3">
        <v>10</v>
      </c>
      <c r="D135" s="2">
        <f t="shared" si="4"/>
        <v>10</v>
      </c>
      <c r="E135" s="3"/>
      <c r="F135" s="3"/>
    </row>
    <row r="136" spans="1:6" ht="15" customHeight="1">
      <c r="A136" s="4" t="s">
        <v>107</v>
      </c>
      <c r="B136" s="3"/>
      <c r="C136" s="3">
        <v>3.8</v>
      </c>
      <c r="D136" s="2">
        <f t="shared" si="4"/>
        <v>3.8</v>
      </c>
      <c r="E136" s="3"/>
      <c r="F136" s="3"/>
    </row>
    <row r="137" spans="1:6" ht="15" hidden="1" customHeight="1">
      <c r="A137" s="4" t="s">
        <v>108</v>
      </c>
      <c r="B137" s="3"/>
      <c r="C137" s="3">
        <v>-4.3999999999999997E-2</v>
      </c>
      <c r="D137" s="2">
        <f t="shared" si="4"/>
        <v>-4.3999999999999997E-2</v>
      </c>
      <c r="E137" s="3"/>
      <c r="F137" s="3"/>
    </row>
    <row r="138" spans="1:6" ht="15" hidden="1" customHeight="1">
      <c r="A138" s="4" t="s">
        <v>109</v>
      </c>
      <c r="B138" s="3"/>
      <c r="C138" s="3">
        <v>-0.01</v>
      </c>
      <c r="D138" s="2">
        <f t="shared" si="4"/>
        <v>-0.01</v>
      </c>
      <c r="E138" s="3"/>
      <c r="F138" s="3"/>
    </row>
    <row r="139" spans="1:6" ht="15" customHeight="1">
      <c r="A139" s="4" t="s">
        <v>110</v>
      </c>
      <c r="B139" s="3"/>
      <c r="C139" s="3">
        <v>-8.3000000000000007</v>
      </c>
      <c r="D139" s="2">
        <f t="shared" si="4"/>
        <v>-8.3000000000000007</v>
      </c>
      <c r="E139" s="3"/>
      <c r="F139" s="3"/>
    </row>
    <row r="140" spans="1:6" ht="15" customHeight="1">
      <c r="A140" s="4" t="s">
        <v>111</v>
      </c>
      <c r="B140" s="3"/>
      <c r="C140" s="3">
        <v>0.6</v>
      </c>
      <c r="D140" s="2">
        <f t="shared" si="4"/>
        <v>0.6</v>
      </c>
      <c r="E140" s="3"/>
      <c r="F140" s="3"/>
    </row>
    <row r="141" spans="1:6" ht="15" customHeight="1">
      <c r="A141" s="4" t="s">
        <v>112</v>
      </c>
      <c r="B141" s="3"/>
      <c r="C141" s="3"/>
      <c r="D141" s="2"/>
      <c r="E141" s="3"/>
      <c r="F141" s="3">
        <v>0.7</v>
      </c>
    </row>
    <row r="142" spans="1:6" ht="15" customHeight="1">
      <c r="A142" s="4" t="s">
        <v>102</v>
      </c>
      <c r="B142" s="3"/>
      <c r="C142" s="3"/>
      <c r="D142" s="2"/>
      <c r="E142" s="3"/>
      <c r="F142" s="3">
        <v>90.4</v>
      </c>
    </row>
    <row r="143" spans="1:6" ht="15" customHeight="1">
      <c r="A143" s="4" t="s">
        <v>113</v>
      </c>
      <c r="B143" s="3"/>
      <c r="C143" s="3"/>
      <c r="D143" s="2"/>
      <c r="E143" s="3"/>
      <c r="F143" s="3">
        <v>130</v>
      </c>
    </row>
    <row r="144" spans="1:6" ht="15" customHeight="1">
      <c r="A144" s="4" t="s">
        <v>114</v>
      </c>
      <c r="B144" s="3"/>
      <c r="C144" s="3"/>
      <c r="D144" s="2"/>
      <c r="E144" s="3"/>
      <c r="F144" s="3">
        <v>-15.8</v>
      </c>
    </row>
    <row r="145" spans="1:8" ht="15" customHeight="1">
      <c r="A145" s="4" t="s">
        <v>115</v>
      </c>
      <c r="B145" s="3"/>
      <c r="C145" s="43"/>
      <c r="D145" s="2"/>
      <c r="E145" s="3"/>
      <c r="F145" s="3">
        <v>-10.9</v>
      </c>
    </row>
    <row r="146" spans="1:8" ht="15" customHeight="1">
      <c r="A146" s="4" t="s">
        <v>116</v>
      </c>
      <c r="B146" s="3"/>
      <c r="C146" s="43"/>
      <c r="D146" s="2"/>
      <c r="E146" s="3"/>
      <c r="F146" s="3">
        <v>-9.6999999999999993</v>
      </c>
    </row>
    <row r="147" spans="1:8" ht="15" customHeight="1">
      <c r="A147" s="4" t="s">
        <v>117</v>
      </c>
      <c r="B147" s="3"/>
      <c r="C147" s="43"/>
      <c r="D147" s="2"/>
      <c r="E147" s="3">
        <v>-810</v>
      </c>
      <c r="F147" s="3"/>
    </row>
    <row r="148" spans="1:8" ht="15" customHeight="1">
      <c r="A148" s="4" t="s">
        <v>118</v>
      </c>
      <c r="B148" s="3"/>
      <c r="C148" s="43"/>
      <c r="D148" s="2"/>
      <c r="E148" s="3">
        <v>-16.600000000000001</v>
      </c>
      <c r="F148" s="3"/>
      <c r="H148" s="1"/>
    </row>
    <row r="149" spans="1:8" ht="15" customHeight="1">
      <c r="A149" s="4" t="s">
        <v>119</v>
      </c>
      <c r="B149" s="3"/>
      <c r="C149" s="43"/>
      <c r="D149" s="2"/>
      <c r="E149" s="3">
        <v>-1490</v>
      </c>
      <c r="F149" s="3"/>
      <c r="H149" s="1"/>
    </row>
    <row r="150" spans="1:8" ht="15" customHeight="1">
      <c r="A150" s="44" t="s">
        <v>120</v>
      </c>
      <c r="B150" s="3">
        <f>-0.14</f>
        <v>-0.14000000000000001</v>
      </c>
      <c r="C150" s="43"/>
      <c r="D150" s="2">
        <f>B150+C150</f>
        <v>-0.14000000000000001</v>
      </c>
      <c r="E150" s="3"/>
      <c r="F150" s="3"/>
      <c r="H150" s="1"/>
    </row>
    <row r="151" spans="1:8" ht="15" customHeight="1">
      <c r="A151" s="44" t="s">
        <v>121</v>
      </c>
      <c r="B151" s="3">
        <f>-0.2-0.079</f>
        <v>-0.27900000000000003</v>
      </c>
      <c r="C151" s="43"/>
      <c r="D151" s="2">
        <f>B151+C151</f>
        <v>-0.27900000000000003</v>
      </c>
      <c r="E151" s="3"/>
      <c r="F151" s="3"/>
      <c r="H151" s="1"/>
    </row>
    <row r="152" spans="1:8" ht="15" customHeight="1">
      <c r="A152" s="44" t="s">
        <v>122</v>
      </c>
      <c r="B152" s="3">
        <v>0.1</v>
      </c>
      <c r="C152" s="43"/>
      <c r="D152" s="2">
        <f>B152+C152</f>
        <v>0.1</v>
      </c>
      <c r="E152" s="3"/>
      <c r="F152" s="3"/>
      <c r="H152" s="1"/>
    </row>
    <row r="153" spans="1:8" ht="15" customHeight="1">
      <c r="A153" s="44" t="s">
        <v>123</v>
      </c>
      <c r="B153" s="3">
        <v>-0.28599999999999998</v>
      </c>
      <c r="C153" s="43"/>
      <c r="D153" s="2">
        <f>B153+C153</f>
        <v>-0.28599999999999998</v>
      </c>
      <c r="E153" s="3"/>
      <c r="F153" s="3"/>
      <c r="H153" s="1"/>
    </row>
    <row r="154" spans="1:8" ht="15" customHeight="1">
      <c r="A154" s="44" t="s">
        <v>124</v>
      </c>
      <c r="B154" s="3"/>
      <c r="C154" s="43">
        <v>7.7949999999999999</v>
      </c>
      <c r="D154" s="2">
        <f>B154+C154</f>
        <v>7.7949999999999999</v>
      </c>
      <c r="E154" s="3"/>
      <c r="F154" s="3"/>
    </row>
    <row r="155" spans="1:8" ht="15" customHeight="1">
      <c r="A155" s="44" t="s">
        <v>125</v>
      </c>
      <c r="B155" s="3"/>
      <c r="C155" s="43">
        <v>4.8</v>
      </c>
      <c r="D155" s="2">
        <f>B155+C155</f>
        <v>4.8</v>
      </c>
      <c r="E155" s="3"/>
      <c r="F155" s="3"/>
    </row>
    <row r="156" spans="1:8" ht="15" customHeight="1">
      <c r="A156" s="44" t="s">
        <v>126</v>
      </c>
      <c r="B156" s="3"/>
      <c r="C156" s="43">
        <v>0.4</v>
      </c>
      <c r="D156" s="2">
        <f>B156+C156</f>
        <v>0.4</v>
      </c>
      <c r="E156" s="3"/>
      <c r="F156" s="3"/>
    </row>
    <row r="157" spans="1:8" ht="15" customHeight="1">
      <c r="A157" s="44" t="s">
        <v>127</v>
      </c>
      <c r="B157" s="3"/>
      <c r="C157" s="43">
        <v>1.25</v>
      </c>
      <c r="D157" s="2">
        <f>B157+C157</f>
        <v>1.25</v>
      </c>
      <c r="E157" s="3"/>
      <c r="F157" s="3"/>
    </row>
    <row r="158" spans="1:8" ht="15" customHeight="1">
      <c r="A158" s="44" t="s">
        <v>128</v>
      </c>
      <c r="B158" s="3"/>
      <c r="C158" s="43">
        <v>0.1</v>
      </c>
      <c r="D158" s="2">
        <f>B158+C158</f>
        <v>0.1</v>
      </c>
      <c r="E158" s="3"/>
      <c r="F158" s="3"/>
    </row>
    <row r="159" spans="1:8" ht="15" customHeight="1">
      <c r="A159" s="44" t="s">
        <v>129</v>
      </c>
      <c r="B159" s="3"/>
      <c r="C159" s="43">
        <v>0.1</v>
      </c>
      <c r="D159" s="2">
        <f>B159+C159</f>
        <v>0.1</v>
      </c>
      <c r="E159" s="3"/>
      <c r="F159" s="3"/>
    </row>
    <row r="160" spans="1:8" ht="15" customHeight="1">
      <c r="A160" s="44" t="s">
        <v>130</v>
      </c>
      <c r="B160" s="3"/>
      <c r="C160" s="43">
        <v>-22.84</v>
      </c>
      <c r="D160" s="2">
        <f>B160+C160</f>
        <v>-22.84</v>
      </c>
      <c r="E160" s="3"/>
      <c r="F160" s="3"/>
    </row>
    <row r="161" spans="1:6" ht="15" customHeight="1">
      <c r="A161" s="44" t="s">
        <v>131</v>
      </c>
      <c r="B161" s="3"/>
      <c r="C161" s="43">
        <v>-1.78</v>
      </c>
      <c r="D161" s="2">
        <f>B161+C161</f>
        <v>-1.78</v>
      </c>
      <c r="E161" s="3"/>
      <c r="F161" s="3"/>
    </row>
    <row r="162" spans="1:6" ht="15" customHeight="1">
      <c r="A162" s="44" t="s">
        <v>132</v>
      </c>
      <c r="B162" s="3"/>
      <c r="C162" s="43">
        <v>-1.3</v>
      </c>
      <c r="D162" s="2">
        <f>B162+C162</f>
        <v>-1.3</v>
      </c>
      <c r="E162" s="3"/>
      <c r="F162" s="3"/>
    </row>
    <row r="163" spans="1:6" ht="15" customHeight="1">
      <c r="A163" s="44" t="s">
        <v>133</v>
      </c>
      <c r="B163" s="3"/>
      <c r="C163" s="43">
        <v>-2.5</v>
      </c>
      <c r="D163" s="2">
        <f>B163+C163</f>
        <v>-2.5</v>
      </c>
      <c r="E163" s="3"/>
      <c r="F163" s="3"/>
    </row>
    <row r="164" spans="1:6" ht="15" customHeight="1">
      <c r="A164" s="44" t="s">
        <v>134</v>
      </c>
      <c r="B164" s="3"/>
      <c r="C164" s="43">
        <v>-11</v>
      </c>
      <c r="D164" s="2">
        <f>B164+C164</f>
        <v>-11</v>
      </c>
      <c r="E164" s="3"/>
      <c r="F164" s="3"/>
    </row>
    <row r="165" spans="1:6" ht="15" customHeight="1">
      <c r="A165" s="44" t="s">
        <v>135</v>
      </c>
      <c r="B165" s="3"/>
      <c r="C165" s="43">
        <v>-10</v>
      </c>
      <c r="D165" s="2">
        <f>B165+C165</f>
        <v>-10</v>
      </c>
      <c r="E165" s="3"/>
      <c r="F165" s="3"/>
    </row>
    <row r="166" spans="1:6" ht="15" customHeight="1">
      <c r="A166" s="44" t="s">
        <v>136</v>
      </c>
      <c r="B166" s="3"/>
      <c r="C166" s="43">
        <v>25</v>
      </c>
      <c r="D166" s="2">
        <f>B166+C166</f>
        <v>25</v>
      </c>
      <c r="E166" s="3"/>
      <c r="F166" s="3"/>
    </row>
    <row r="167" spans="1:6" ht="15" customHeight="1">
      <c r="A167" s="44" t="s">
        <v>137</v>
      </c>
      <c r="B167" s="3"/>
      <c r="C167" s="43">
        <v>10</v>
      </c>
      <c r="D167" s="2">
        <f>B167+C167</f>
        <v>10</v>
      </c>
      <c r="E167" s="3"/>
      <c r="F167" s="3"/>
    </row>
    <row r="168" spans="1:6" ht="15" customHeight="1">
      <c r="A168" s="44" t="s">
        <v>138</v>
      </c>
      <c r="B168" s="3"/>
      <c r="C168" s="43">
        <v>-2.5000000000000001E-2</v>
      </c>
      <c r="D168" s="2">
        <f>B168+C168</f>
        <v>-2.5000000000000001E-2</v>
      </c>
      <c r="E168" s="3"/>
      <c r="F168" s="3"/>
    </row>
    <row r="169" spans="1:6" ht="15" customHeight="1">
      <c r="A169" s="44" t="s">
        <v>139</v>
      </c>
      <c r="B169" s="3"/>
      <c r="C169" s="43">
        <v>-8.6999999999999994E-2</v>
      </c>
      <c r="D169" s="2">
        <f>B169+C169</f>
        <v>-8.6999999999999994E-2</v>
      </c>
      <c r="E169" s="3"/>
      <c r="F169" s="3">
        <v>-7.0000000000000001E-3</v>
      </c>
    </row>
    <row r="170" spans="1:6" ht="15" customHeight="1">
      <c r="A170" s="44" t="s">
        <v>140</v>
      </c>
      <c r="B170" s="3"/>
      <c r="C170" s="43"/>
      <c r="D170" s="2"/>
      <c r="E170" s="3"/>
      <c r="F170" s="3">
        <v>-10.112</v>
      </c>
    </row>
    <row r="171" spans="1:6" ht="15" customHeight="1">
      <c r="A171" s="44" t="s">
        <v>141</v>
      </c>
      <c r="B171" s="3"/>
      <c r="C171" s="43"/>
      <c r="D171" s="2"/>
      <c r="E171" s="3"/>
      <c r="F171" s="3">
        <v>-10.28</v>
      </c>
    </row>
    <row r="172" spans="1:6" ht="15" customHeight="1">
      <c r="A172" s="44" t="s">
        <v>142</v>
      </c>
      <c r="B172" s="3"/>
      <c r="C172" s="43"/>
      <c r="D172" s="2"/>
      <c r="E172" s="3"/>
      <c r="F172" s="3">
        <v>-0.17499999999999999</v>
      </c>
    </row>
    <row r="173" spans="1:6" ht="15" customHeight="1">
      <c r="A173" s="44" t="s">
        <v>134</v>
      </c>
      <c r="B173" s="3"/>
      <c r="C173" s="43"/>
      <c r="D173" s="2"/>
      <c r="E173" s="3"/>
      <c r="F173" s="3">
        <v>-1</v>
      </c>
    </row>
    <row r="174" spans="1:6" ht="15" customHeight="1">
      <c r="A174" s="44" t="s">
        <v>143</v>
      </c>
      <c r="B174" s="3"/>
      <c r="C174" s="43"/>
      <c r="D174" s="2"/>
      <c r="E174" s="3">
        <v>54</v>
      </c>
      <c r="F174" s="3"/>
    </row>
    <row r="175" spans="1:6" ht="15" customHeight="1">
      <c r="A175" s="44" t="s">
        <v>144</v>
      </c>
      <c r="B175" s="3"/>
      <c r="C175" s="43"/>
      <c r="D175" s="2"/>
      <c r="E175" s="3">
        <v>-6</v>
      </c>
      <c r="F175" s="3"/>
    </row>
    <row r="176" spans="1:6" ht="15" customHeight="1">
      <c r="A176" s="44" t="s">
        <v>145</v>
      </c>
      <c r="B176" s="3"/>
      <c r="C176" s="43"/>
      <c r="D176" s="2"/>
      <c r="E176" s="3">
        <v>-35</v>
      </c>
      <c r="F176" s="3"/>
    </row>
    <row r="177" spans="1:6" ht="15" customHeight="1">
      <c r="A177" s="44"/>
      <c r="B177" s="3"/>
      <c r="C177" s="43"/>
      <c r="D177" s="2"/>
      <c r="E177" s="3"/>
      <c r="F177" s="3"/>
    </row>
    <row r="178" spans="1:6" ht="15" customHeight="1">
      <c r="A178" s="41" t="s">
        <v>146</v>
      </c>
      <c r="B178" s="3"/>
      <c r="C178" s="3"/>
      <c r="D178" s="2"/>
      <c r="E178" s="3"/>
      <c r="F178" s="3"/>
    </row>
    <row r="179" spans="1:6" ht="15" customHeight="1">
      <c r="A179" s="44" t="s">
        <v>147</v>
      </c>
      <c r="B179" s="3">
        <v>-36.200000000000003</v>
      </c>
      <c r="C179" s="3">
        <v>36.200000000000003</v>
      </c>
      <c r="D179" s="2">
        <f>B179+C179</f>
        <v>0</v>
      </c>
      <c r="E179" s="3"/>
      <c r="F179" s="3"/>
    </row>
    <row r="180" spans="1:6" ht="15" customHeight="1">
      <c r="A180" s="44" t="s">
        <v>148</v>
      </c>
      <c r="B180" s="3">
        <v>-3.7</v>
      </c>
      <c r="C180" s="3">
        <v>3.7</v>
      </c>
      <c r="D180" s="2">
        <f>B180+C180</f>
        <v>0</v>
      </c>
      <c r="E180" s="3"/>
      <c r="F180" s="3"/>
    </row>
    <row r="181" spans="1:6" ht="15" customHeight="1">
      <c r="A181" s="44" t="s">
        <v>149</v>
      </c>
      <c r="B181" s="3">
        <v>-6</v>
      </c>
      <c r="C181" s="3">
        <v>6</v>
      </c>
      <c r="D181" s="2">
        <f t="shared" ref="D181:D182" si="5">B181+C181</f>
        <v>0</v>
      </c>
      <c r="E181" s="3"/>
      <c r="F181" s="3"/>
    </row>
    <row r="182" spans="1:6" ht="15" customHeight="1">
      <c r="A182" s="44" t="s">
        <v>150</v>
      </c>
      <c r="B182" s="3">
        <v>6.5</v>
      </c>
      <c r="C182" s="3">
        <v>-6.5</v>
      </c>
      <c r="D182" s="2">
        <f t="shared" si="5"/>
        <v>0</v>
      </c>
      <c r="E182" s="3"/>
      <c r="F182" s="3"/>
    </row>
    <row r="183" spans="1:6" ht="15" customHeight="1">
      <c r="A183" s="44" t="s">
        <v>151</v>
      </c>
      <c r="B183" s="3"/>
      <c r="C183" s="3">
        <v>-13</v>
      </c>
      <c r="D183" s="2">
        <f>B183+C183</f>
        <v>-13</v>
      </c>
      <c r="E183" s="3"/>
      <c r="F183" s="3">
        <v>13</v>
      </c>
    </row>
    <row r="184" spans="1:6" ht="15" customHeight="1">
      <c r="A184" s="44" t="s">
        <v>152</v>
      </c>
      <c r="B184" s="3"/>
      <c r="C184" s="3">
        <v>-0.11899999999999999</v>
      </c>
      <c r="D184" s="2">
        <f>B184+C184</f>
        <v>-0.11899999999999999</v>
      </c>
      <c r="E184" s="3"/>
      <c r="F184" s="3">
        <v>0.11899999999999999</v>
      </c>
    </row>
    <row r="185" spans="1:6" ht="15" customHeight="1">
      <c r="A185" s="44" t="s">
        <v>153</v>
      </c>
      <c r="B185" s="3"/>
      <c r="C185" s="3"/>
      <c r="D185" s="2"/>
      <c r="E185" s="3"/>
      <c r="F185" s="3">
        <v>100.348</v>
      </c>
    </row>
    <row r="186" spans="1:6" ht="15" customHeight="1">
      <c r="A186" s="44" t="s">
        <v>154</v>
      </c>
      <c r="B186" s="3"/>
      <c r="C186" s="3"/>
      <c r="D186" s="2"/>
      <c r="E186" s="3">
        <v>-20.989000000000001</v>
      </c>
      <c r="F186" s="3"/>
    </row>
    <row r="187" spans="1:6" ht="15" customHeight="1">
      <c r="A187" s="44" t="s">
        <v>155</v>
      </c>
      <c r="B187" s="3"/>
      <c r="C187" s="3"/>
      <c r="D187" s="2"/>
      <c r="E187" s="3">
        <v>-1.887</v>
      </c>
      <c r="F187" s="3"/>
    </row>
    <row r="188" spans="1:6" ht="15" customHeight="1">
      <c r="A188" s="44" t="s">
        <v>156</v>
      </c>
      <c r="B188" s="3"/>
      <c r="C188" s="3"/>
      <c r="D188" s="2"/>
      <c r="E188" s="3">
        <v>-12.113</v>
      </c>
      <c r="F188" s="3"/>
    </row>
    <row r="189" spans="1:6" ht="15" customHeight="1">
      <c r="A189" s="44" t="s">
        <v>157</v>
      </c>
      <c r="B189" s="3"/>
      <c r="C189" s="3"/>
      <c r="D189" s="2"/>
      <c r="E189" s="3">
        <v>-31.891999999999999</v>
      </c>
      <c r="F189" s="3"/>
    </row>
    <row r="190" spans="1:6" ht="15" customHeight="1">
      <c r="A190" s="14"/>
      <c r="B190" s="13"/>
      <c r="C190" s="13"/>
      <c r="D190" s="7"/>
      <c r="E190" s="3"/>
      <c r="F190" s="13"/>
    </row>
    <row r="191" spans="1:6" ht="15" customHeight="1">
      <c r="A191" s="14" t="s">
        <v>158</v>
      </c>
      <c r="B191" s="13">
        <v>20</v>
      </c>
      <c r="C191" s="15">
        <v>7.55</v>
      </c>
      <c r="D191" s="7">
        <f>B191+C191</f>
        <v>27.55</v>
      </c>
      <c r="E191" s="33"/>
      <c r="F191" s="13"/>
    </row>
    <row r="192" spans="1:6" ht="15" customHeight="1">
      <c r="A192" s="16"/>
      <c r="B192" s="13"/>
      <c r="C192" s="15"/>
      <c r="D192" s="7"/>
      <c r="E192" s="3"/>
      <c r="F192" s="13"/>
    </row>
    <row r="193" spans="1:7" ht="42" customHeight="1">
      <c r="A193" s="17" t="s">
        <v>159</v>
      </c>
      <c r="B193" s="18">
        <f>SUM(B10:B192)</f>
        <v>326.79500000000007</v>
      </c>
      <c r="C193" s="19">
        <f>SUM(C10:C192)</f>
        <v>2924.3339999999994</v>
      </c>
      <c r="D193" s="18">
        <f>SUM(D10:D192)</f>
        <v>3251.1289999999995</v>
      </c>
      <c r="E193" s="34">
        <f>SUM(E10:E192)</f>
        <v>21484.762000000002</v>
      </c>
      <c r="F193" s="18">
        <f>SUM(F10:F192)</f>
        <v>10485.766</v>
      </c>
      <c r="G193" s="20"/>
    </row>
    <row r="194" spans="1:7" ht="15" customHeight="1">
      <c r="A194" s="21"/>
      <c r="B194" s="22"/>
      <c r="C194" s="22"/>
      <c r="D194" s="22"/>
      <c r="E194" s="35"/>
      <c r="F194" s="22"/>
      <c r="G194" s="20"/>
    </row>
    <row r="195" spans="1:7" ht="15" hidden="1" customHeight="1">
      <c r="B195" s="36" t="e">
        <f>#REF!+#REF!</f>
        <v>#REF!</v>
      </c>
      <c r="C195" s="36" t="e">
        <f>#REF!+#REF!</f>
        <v>#REF!</v>
      </c>
      <c r="D195" s="36" t="e">
        <f>#REF!</f>
        <v>#REF!</v>
      </c>
      <c r="E195" s="36">
        <v>21484.797999999999</v>
      </c>
      <c r="F195" s="6" t="e">
        <f>#REF!</f>
        <v>#REF!</v>
      </c>
    </row>
    <row r="196" spans="1:7" ht="15" hidden="1" customHeight="1"/>
    <row r="197" spans="1:7" ht="15" hidden="1" customHeight="1">
      <c r="B197" s="37" t="e">
        <f>B195-B193</f>
        <v>#REF!</v>
      </c>
      <c r="C197" s="37" t="e">
        <f>C195-C193</f>
        <v>#REF!</v>
      </c>
      <c r="D197" s="37" t="e">
        <f>D195-D193</f>
        <v>#REF!</v>
      </c>
      <c r="E197" s="37">
        <f>E195-E193</f>
        <v>3.5999999996420229E-2</v>
      </c>
      <c r="F197" s="37" t="e">
        <f>F195-F193</f>
        <v>#REF!</v>
      </c>
    </row>
    <row r="199" spans="1:7" ht="15" customHeight="1">
      <c r="A199"/>
    </row>
  </sheetData>
  <mergeCells count="1">
    <mergeCell ref="B3:F3"/>
  </mergeCells>
  <pageMargins left="0.70866141732283472" right="0.70866141732283472" top="0.74803149606299213" bottom="0.74803149606299213" header="0.31496062992125984" footer="0.31496062992125984"/>
  <pageSetup paperSize="9" scale="61" fitToHeight="2" orientation="portrait" horizontalDpi="300" verticalDpi="300" r:id="rId1"/>
  <customProperties>
    <customPr name="EpmWorksheetKeyString_GU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CC17DFCFD429C46856B7B988CC63D9D" ma:contentTypeVersion="6" ma:contentTypeDescription="Create a new document." ma:contentTypeScope="" ma:versionID="c9f3527894a5b268d2664036ba2c34a6">
  <xsd:schema xmlns:xsd="http://www.w3.org/2001/XMLSchema" xmlns:xs="http://www.w3.org/2001/XMLSchema" xmlns:p="http://schemas.microsoft.com/office/2006/metadata/properties" xmlns:ns2="9093e521-16e6-4632-bd2c-521f3934b7ac" xmlns:ns3="050df288-9c24-4c32-a62c-7fb2c3783a5c" targetNamespace="http://schemas.microsoft.com/office/2006/metadata/properties" ma:root="true" ma:fieldsID="7b45a73375eee3c353bfe796514158d0" ns2:_="" ns3:_="">
    <xsd:import namespace="9093e521-16e6-4632-bd2c-521f3934b7ac"/>
    <xsd:import namespace="050df288-9c24-4c32-a62c-7fb2c3783a5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93e521-16e6-4632-bd2c-521f3934b7a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50df288-9c24-4c32-a62c-7fb2c3783a5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050df288-9c24-4c32-a62c-7fb2c3783a5c">
      <UserInfo>
        <DisplayName>Eric Cheung</DisplayName>
        <AccountId>20</AccountId>
        <AccountType/>
      </UserInfo>
      <UserInfo>
        <DisplayName>Mark Holder</DisplayName>
        <AccountId>28</AccountId>
        <AccountType/>
      </UserInfo>
      <UserInfo>
        <DisplayName>Davika Grimley</DisplayName>
        <AccountId>18</AccountId>
        <AccountType/>
      </UserInfo>
      <UserInfo>
        <DisplayName>Dawn Richardson</DisplayName>
        <AccountId>12</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D0F82C-6BC7-434D-B1B6-26D7F5ACB2E9}"/>
</file>

<file path=customXml/itemProps2.xml><?xml version="1.0" encoding="utf-8"?>
<ds:datastoreItem xmlns:ds="http://schemas.openxmlformats.org/officeDocument/2006/customXml" ds:itemID="{C59FABDB-62DD-414D-9B51-A6F9DEC741F7}"/>
</file>

<file path=customXml/itemProps3.xml><?xml version="1.0" encoding="utf-8"?>
<ds:datastoreItem xmlns:ds="http://schemas.openxmlformats.org/officeDocument/2006/customXml" ds:itemID="{BD1B1A58-AA1E-499E-812F-C4BC9B97EF3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Sarah Milne</dc:creator>
  <cp:keywords/>
  <dc:description/>
  <cp:lastModifiedBy>Dawn Cameron</cp:lastModifiedBy>
  <cp:revision/>
  <dcterms:created xsi:type="dcterms:W3CDTF">2019-01-22T10:50:45Z</dcterms:created>
  <dcterms:modified xsi:type="dcterms:W3CDTF">2021-02-23T11:59:58Z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0x010100FCC17DFCFD429C46856B7B988CC63D9D</vt:lpwstr>
  </property>
  <property fmtid="{D5CDD505-2E9C-101B-9397-08002B2CF9AE}" pid="3" name="AuthorIds_UIVersion_10240">
    <vt:lpwstr>20</vt:lpwstr>
  </property>
  <property fmtid="{D5CDD505-2E9C-101B-9397-08002B2CF9AE}" pid="4" name="AuthorIds_UIVersion_16896">
    <vt:lpwstr>20</vt:lpwstr>
  </property>
  <property fmtid="{D5CDD505-2E9C-101B-9397-08002B2CF9AE}" pid="5" name="AuthorIds_UIVersion_18944">
    <vt:lpwstr>20</vt:lpwstr>
  </property>
</Properties>
</file>