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williams\OneDrive - TrIS\Desktop\"/>
    </mc:Choice>
  </mc:AlternateContent>
  <xr:revisionPtr revIDLastSave="12" documentId="8_{6DCD7F5C-6CEB-4132-AA96-AED9EFA440EB}" xr6:coauthVersionLast="45" xr6:coauthVersionMax="45" xr10:uidLastSave="{5BF3822B-7C12-4B5A-B81E-2DB9D23F446A}"/>
  <bookViews>
    <workbookView xWindow="28680" yWindow="-4485" windowWidth="29040" windowHeight="15840" xr2:uid="{00000000-000D-0000-FFFF-FFFF00000000}"/>
  </bookViews>
  <sheets>
    <sheet name=" Table A (i)" sheetId="4" r:id="rId1"/>
    <sheet name="Table A (ii)" sheetId="5" r:id="rId2"/>
    <sheet name="Table B" sheetId="1" r:id="rId3"/>
    <sheet name="Sheet2" sheetId="2" state="hidden" r:id="rId4"/>
    <sheet name="Sheet3" sheetId="3" state="hidden" r:id="rId5"/>
  </sheets>
  <definedNames>
    <definedName name="_xlnm.Print_Area" localSheetId="0">' Table A (i)'!$A$1:$M$65</definedName>
    <definedName name="_xlnm.Print_Area" localSheetId="1">'Table A (ii)'!$A$2:$N$77</definedName>
    <definedName name="_xlnm.Print_Area" localSheetId="2">'Table B'!$A$1:$E$90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7" i="5" l="1"/>
  <c r="D17" i="1"/>
  <c r="M25" i="5"/>
  <c r="M32" i="5"/>
  <c r="M36" i="5"/>
  <c r="G40" i="5"/>
  <c r="G12" i="5"/>
  <c r="C64" i="4"/>
  <c r="D64" i="4"/>
  <c r="F64" i="4"/>
  <c r="E64" i="4"/>
  <c r="K75" i="5" l="1"/>
  <c r="J75" i="5"/>
  <c r="I8" i="4"/>
  <c r="D34" i="1" l="1"/>
  <c r="D64" i="1"/>
  <c r="D63" i="1"/>
  <c r="D60" i="1"/>
  <c r="D65" i="1" l="1"/>
  <c r="D62" i="1"/>
  <c r="D61" i="1"/>
  <c r="D59" i="1"/>
  <c r="D58" i="1"/>
  <c r="D57" i="1"/>
  <c r="D33" i="1"/>
  <c r="D32" i="1"/>
  <c r="D39" i="1"/>
  <c r="D38" i="1"/>
  <c r="D37" i="1"/>
  <c r="D31" i="1"/>
  <c r="D24" i="1"/>
  <c r="D22" i="1"/>
  <c r="D21" i="1"/>
  <c r="D20" i="1"/>
  <c r="D18" i="1"/>
  <c r="D19" i="1"/>
  <c r="K61" i="5" l="1"/>
  <c r="J61" i="5"/>
  <c r="L61" i="5" s="1"/>
  <c r="K28" i="5"/>
  <c r="J28" i="5"/>
  <c r="L28" i="5" s="1"/>
  <c r="L65" i="5"/>
  <c r="L57" i="5"/>
  <c r="E67" i="1" l="1"/>
  <c r="C67" i="1"/>
  <c r="B67" i="1"/>
  <c r="D55" i="1"/>
  <c r="D54" i="1"/>
  <c r="D53" i="1"/>
  <c r="D52" i="1"/>
  <c r="D51" i="1"/>
  <c r="D50" i="1"/>
  <c r="D49" i="1"/>
  <c r="D48" i="1"/>
  <c r="D47" i="1"/>
  <c r="D44" i="1"/>
  <c r="D30" i="1"/>
  <c r="D14" i="1"/>
  <c r="D13" i="1"/>
  <c r="D12" i="1"/>
  <c r="D11" i="1"/>
  <c r="D6" i="1"/>
  <c r="D67" i="1" l="1"/>
  <c r="J52" i="4"/>
  <c r="I52" i="4"/>
  <c r="D52" i="4"/>
  <c r="C52" i="4"/>
  <c r="K52" i="4" l="1"/>
  <c r="E52" i="4"/>
  <c r="E77" i="5"/>
  <c r="E65" i="5"/>
  <c r="D65" i="5"/>
  <c r="E61" i="5"/>
  <c r="D61" i="5"/>
  <c r="K53" i="5"/>
  <c r="J53" i="5"/>
  <c r="L53" i="5" s="1"/>
  <c r="E53" i="5"/>
  <c r="D53" i="5"/>
  <c r="F61" i="5" l="1"/>
  <c r="F65" i="5"/>
  <c r="F53" i="5"/>
  <c r="D28" i="5" l="1"/>
  <c r="E57" i="5" l="1"/>
  <c r="D57" i="5"/>
  <c r="E28" i="5"/>
  <c r="K8" i="5"/>
  <c r="J8" i="5"/>
  <c r="E8" i="5"/>
  <c r="D8" i="5"/>
  <c r="K56" i="4"/>
  <c r="D56" i="4"/>
  <c r="C56" i="4"/>
  <c r="J62" i="4"/>
  <c r="J48" i="4"/>
  <c r="J44" i="4"/>
  <c r="J40" i="4"/>
  <c r="J36" i="4"/>
  <c r="J28" i="4"/>
  <c r="J24" i="4"/>
  <c r="J20" i="4"/>
  <c r="J16" i="4"/>
  <c r="J12" i="4"/>
  <c r="J8" i="4"/>
  <c r="J64" i="4" l="1"/>
  <c r="E56" i="4"/>
  <c r="F56" i="4" s="1"/>
  <c r="F57" i="5"/>
  <c r="L8" i="5"/>
  <c r="F8" i="5"/>
  <c r="E75" i="5" l="1"/>
  <c r="D75" i="5"/>
  <c r="D45" i="5"/>
  <c r="F75" i="5" l="1"/>
  <c r="G75" i="5" s="1"/>
  <c r="K71" i="5" l="1"/>
  <c r="J71" i="5"/>
  <c r="K49" i="5"/>
  <c r="J49" i="5"/>
  <c r="K45" i="5"/>
  <c r="J45" i="5"/>
  <c r="K40" i="5"/>
  <c r="J40" i="5"/>
  <c r="K36" i="5"/>
  <c r="J36" i="5"/>
  <c r="K32" i="5"/>
  <c r="J32" i="5"/>
  <c r="K25" i="5"/>
  <c r="J25" i="5"/>
  <c r="K21" i="5"/>
  <c r="J21" i="5"/>
  <c r="L21" i="5" s="1"/>
  <c r="K17" i="5"/>
  <c r="J17" i="5"/>
  <c r="K12" i="5"/>
  <c r="J12" i="5"/>
  <c r="E71" i="5"/>
  <c r="D71" i="5"/>
  <c r="E49" i="5"/>
  <c r="D49" i="5"/>
  <c r="F49" i="5" s="1"/>
  <c r="G49" i="5" s="1"/>
  <c r="E45" i="5"/>
  <c r="E40" i="5"/>
  <c r="D40" i="5"/>
  <c r="E36" i="5"/>
  <c r="D36" i="5"/>
  <c r="E32" i="5"/>
  <c r="D32" i="5"/>
  <c r="E25" i="5"/>
  <c r="D25" i="5"/>
  <c r="D12" i="4"/>
  <c r="C12" i="4"/>
  <c r="L49" i="5" l="1"/>
  <c r="F45" i="5"/>
  <c r="K77" i="5"/>
  <c r="F36" i="5"/>
  <c r="G36" i="5" s="1"/>
  <c r="F71" i="5"/>
  <c r="G71" i="5" s="1"/>
  <c r="F25" i="5"/>
  <c r="G25" i="5" s="1"/>
  <c r="F28" i="5"/>
  <c r="F32" i="5"/>
  <c r="G32" i="5" s="1"/>
  <c r="L32" i="5"/>
  <c r="L71" i="5"/>
  <c r="F40" i="5"/>
  <c r="L45" i="5"/>
  <c r="M45" i="5" s="1"/>
  <c r="L40" i="5"/>
  <c r="L36" i="5"/>
  <c r="L25" i="5"/>
  <c r="L17" i="5"/>
  <c r="L12" i="5"/>
  <c r="E12" i="4"/>
  <c r="F12" i="4" s="1"/>
  <c r="I62" i="4"/>
  <c r="D62" i="4"/>
  <c r="C62" i="4"/>
  <c r="L75" i="5" l="1"/>
  <c r="J77" i="5"/>
  <c r="L77" i="5" s="1"/>
  <c r="M77" i="5" s="1"/>
  <c r="K62" i="4"/>
  <c r="E62" i="4"/>
  <c r="F62" i="4" s="1"/>
  <c r="E21" i="5"/>
  <c r="D21" i="5"/>
  <c r="F21" i="5" l="1"/>
  <c r="G21" i="5" s="1"/>
  <c r="D17" i="5"/>
  <c r="E17" i="5"/>
  <c r="D12" i="5"/>
  <c r="E12" i="5"/>
  <c r="I48" i="4"/>
  <c r="I44" i="4"/>
  <c r="I40" i="4"/>
  <c r="I36" i="4"/>
  <c r="K36" i="4" s="1"/>
  <c r="I28" i="4"/>
  <c r="I24" i="4"/>
  <c r="K24" i="4" s="1"/>
  <c r="I20" i="4"/>
  <c r="I16" i="4"/>
  <c r="I12" i="4"/>
  <c r="C48" i="4"/>
  <c r="D44" i="4"/>
  <c r="C44" i="4"/>
  <c r="D40" i="4"/>
  <c r="C40" i="4"/>
  <c r="D36" i="4"/>
  <c r="C36" i="4"/>
  <c r="D28" i="4"/>
  <c r="C28" i="4"/>
  <c r="D24" i="4"/>
  <c r="C24" i="4"/>
  <c r="D20" i="4"/>
  <c r="C20" i="4"/>
  <c r="D16" i="4"/>
  <c r="C16" i="4"/>
  <c r="D8" i="4"/>
  <c r="C8" i="4"/>
  <c r="D77" i="5" l="1"/>
  <c r="I64" i="4"/>
  <c r="K44" i="4"/>
  <c r="E24" i="4"/>
  <c r="K12" i="4"/>
  <c r="L12" i="4" s="1"/>
  <c r="K28" i="4"/>
  <c r="K48" i="4"/>
  <c r="E20" i="4"/>
  <c r="F20" i="4" s="1"/>
  <c r="K40" i="4"/>
  <c r="F17" i="5"/>
  <c r="G17" i="5" s="1"/>
  <c r="F12" i="5"/>
  <c r="E16" i="4"/>
  <c r="F16" i="4" s="1"/>
  <c r="E40" i="4"/>
  <c r="F40" i="4" s="1"/>
  <c r="K8" i="4"/>
  <c r="E28" i="4"/>
  <c r="E36" i="4"/>
  <c r="E44" i="4"/>
  <c r="F44" i="4" s="1"/>
  <c r="K20" i="4"/>
  <c r="E8" i="4"/>
  <c r="F8" i="4" s="1"/>
  <c r="D48" i="4"/>
  <c r="E48" i="4" s="1"/>
  <c r="K16" i="4"/>
  <c r="F77" i="5" l="1"/>
  <c r="K64" i="4"/>
  <c r="L64" i="4" s="1"/>
  <c r="L8" i="4"/>
  <c r="F24" i="4"/>
  <c r="F48" i="4"/>
</calcChain>
</file>

<file path=xl/sharedStrings.xml><?xml version="1.0" encoding="utf-8"?>
<sst xmlns="http://schemas.openxmlformats.org/spreadsheetml/2006/main" count="382" uniqueCount="155">
  <si>
    <t>Table A (i) Departmental Expenditure Limits (DELs)</t>
  </si>
  <si>
    <t>Subheads</t>
  </si>
  <si>
    <t>Description</t>
  </si>
  <si>
    <t>Resource</t>
  </si>
  <si>
    <t>Capital</t>
  </si>
  <si>
    <t>This year 
(Supplementary Estimates budget sought)</t>
  </si>
  <si>
    <t>This year 
(Main Estimates budget approved)</t>
  </si>
  <si>
    <t>change from Main Estimate</t>
  </si>
  <si>
    <t>£ million</t>
  </si>
  <si>
    <t>%</t>
  </si>
  <si>
    <t xml:space="preserve">see note  number </t>
  </si>
  <si>
    <t>A</t>
  </si>
  <si>
    <t>Core Treasury</t>
  </si>
  <si>
    <t>sub total</t>
  </si>
  <si>
    <t>B</t>
  </si>
  <si>
    <t>Debt Management Office</t>
  </si>
  <si>
    <t>C</t>
  </si>
  <si>
    <t>Government Internal Audit Agency</t>
  </si>
  <si>
    <t>D</t>
  </si>
  <si>
    <t>Office of Tax Simplification</t>
  </si>
  <si>
    <t>E</t>
  </si>
  <si>
    <t>Office for Budget Responsibility</t>
  </si>
  <si>
    <t>F</t>
  </si>
  <si>
    <t>Infrastructure Finance Unit Ltd</t>
  </si>
  <si>
    <t>HMT owned companies with token £1k provision</t>
  </si>
  <si>
    <t>G,H,I,J</t>
  </si>
  <si>
    <t>IUK Investments Ltd</t>
  </si>
  <si>
    <t>IUK Investments Holdings Ltd</t>
  </si>
  <si>
    <t>HM Treasury UK Sovereign SUKUK plc</t>
  </si>
  <si>
    <t>Royal Mint Advisory Committee on the design of coins etc</t>
  </si>
  <si>
    <t>K</t>
  </si>
  <si>
    <t>Asian Infrastructure Investment Bank</t>
  </si>
  <si>
    <t>L</t>
  </si>
  <si>
    <t>National Infrastructure Commission</t>
  </si>
  <si>
    <t>n/a</t>
  </si>
  <si>
    <t>M</t>
  </si>
  <si>
    <t>UK Government Investments Limited</t>
  </si>
  <si>
    <t>N</t>
  </si>
  <si>
    <t>European Bank for Reconstruction and Development</t>
  </si>
  <si>
    <t>Departmental Unallocated Provision</t>
  </si>
  <si>
    <t>Non-voted</t>
  </si>
  <si>
    <t>O</t>
  </si>
  <si>
    <t>Banking and gilts registration services</t>
  </si>
  <si>
    <t>total voted and non voted</t>
  </si>
  <si>
    <t>Table A (ii) AME budgets</t>
  </si>
  <si>
    <t>Programme</t>
  </si>
  <si>
    <t>see note number</t>
  </si>
  <si>
    <t>P</t>
  </si>
  <si>
    <t>Core Treasury (AME)</t>
  </si>
  <si>
    <t>Q</t>
  </si>
  <si>
    <t>Provisions</t>
  </si>
  <si>
    <t>R, S</t>
  </si>
  <si>
    <t>Coinage</t>
  </si>
  <si>
    <t>UK Coinage manufacturing costs</t>
  </si>
  <si>
    <t>UK Coinage metal costs</t>
  </si>
  <si>
    <t>T</t>
  </si>
  <si>
    <t>Royal Mint dividend</t>
  </si>
  <si>
    <t>U</t>
  </si>
  <si>
    <t>Loans to Ireland</t>
  </si>
  <si>
    <t>V</t>
  </si>
  <si>
    <t>Assistance to financial institutions</t>
  </si>
  <si>
    <t>W</t>
  </si>
  <si>
    <t>Sovereign Grant funding of Royal Household</t>
  </si>
  <si>
    <t>X</t>
  </si>
  <si>
    <t>Financial Services Compensation Scheme</t>
  </si>
  <si>
    <t>Y</t>
  </si>
  <si>
    <t>UK Asset Resolution Limited</t>
  </si>
  <si>
    <t>Z, AA</t>
  </si>
  <si>
    <t>Help to Buy</t>
  </si>
  <si>
    <t>Help to Buy HMT Limited (token £1k)</t>
  </si>
  <si>
    <t>Help to Buy ISA</t>
  </si>
  <si>
    <t>AB</t>
  </si>
  <si>
    <t>AC</t>
  </si>
  <si>
    <t>Infrastructure Finance Unit Limited</t>
  </si>
  <si>
    <t>AD</t>
  </si>
  <si>
    <t>EU Withdrawal Agreement Financial Settlement</t>
  </si>
  <si>
    <t>AE</t>
  </si>
  <si>
    <t>Reclaim Fund Limited</t>
  </si>
  <si>
    <t>Investment in the Bank of England</t>
  </si>
  <si>
    <t>AF</t>
  </si>
  <si>
    <t>Royal Household Pensions</t>
  </si>
  <si>
    <t>AG</t>
  </si>
  <si>
    <t>Civil List</t>
  </si>
  <si>
    <t>Table B: how DEL funding plans for 2020-21 have altered since Spending Review 2019</t>
  </si>
  <si>
    <t>HMT</t>
  </si>
  <si>
    <t>Admin</t>
  </si>
  <si>
    <t>Resource DEL Total</t>
  </si>
  <si>
    <t>Capital DEL</t>
  </si>
  <si>
    <t>Spending Review outcome</t>
  </si>
  <si>
    <t>Additional, new, money awarded since SR2019:-</t>
  </si>
  <si>
    <t>Budget 2020 additions</t>
  </si>
  <si>
    <t>Knowledge Assets (paragraph 2.150 of Budget document)</t>
  </si>
  <si>
    <t>Economic Data Fund (paragraph 2.151 of Budget document)</t>
  </si>
  <si>
    <t>New campus in the north of England focused on economic decision making (paragraph 2.127 of Budget document)</t>
  </si>
  <si>
    <t>Development and implementation of national infrastructure strategy (paragraph 2.75 of Budget document)</t>
  </si>
  <si>
    <t>Reserve additions</t>
  </si>
  <si>
    <t>Covid business support measures</t>
  </si>
  <si>
    <t>DMO accommodation move</t>
  </si>
  <si>
    <t>McCloud</t>
  </si>
  <si>
    <t>OSCAR II</t>
  </si>
  <si>
    <t>EU Exit audit and equivalence</t>
  </si>
  <si>
    <t>CIRG</t>
  </si>
  <si>
    <t>UK Guarantees</t>
  </si>
  <si>
    <t>Oil and Gas Decommissioning</t>
  </si>
  <si>
    <t>Estimating, forecasting and reprofiling changes:-</t>
  </si>
  <si>
    <t>DIIF and CIIF reclassification to AME</t>
  </si>
  <si>
    <t>Transfer from Administration to Programme</t>
  </si>
  <si>
    <t>Transfer from Programme to Administration</t>
  </si>
  <si>
    <t>EEA notional income</t>
  </si>
  <si>
    <t>ODA underspending</t>
  </si>
  <si>
    <t>Cash Mangament charge</t>
  </si>
  <si>
    <t>Return of ring-fenced spending</t>
  </si>
  <si>
    <t>Relocation</t>
  </si>
  <si>
    <t>Infrabank</t>
  </si>
  <si>
    <t>KAT</t>
  </si>
  <si>
    <t>Neutral funding changes between departments:-</t>
  </si>
  <si>
    <t>Machinery of government changes:-</t>
  </si>
  <si>
    <t>Transfer of part of DExEU from CO</t>
  </si>
  <si>
    <t>Other funding transfers:-</t>
  </si>
  <si>
    <t>From MHCLG for work undertaken by UKGI on MHCLG's behalf</t>
  </si>
  <si>
    <t>From DfID for AIIB special fund</t>
  </si>
  <si>
    <t>From FCO for Global Anti-corruption PF programme</t>
  </si>
  <si>
    <t>From Welsh Government for OBR</t>
  </si>
  <si>
    <t>To BEIS for the Green Finance Institute</t>
  </si>
  <si>
    <t>To MOJ for Justice Impact Test transfers</t>
  </si>
  <si>
    <t>To CO for COP 26</t>
  </si>
  <si>
    <t>To CO for Outsourcing</t>
  </si>
  <si>
    <t>From HMRC for OTS contribution</t>
  </si>
  <si>
    <t>To CO for Geospatial programme</t>
  </si>
  <si>
    <t>To CO for SPAD's costs</t>
  </si>
  <si>
    <t>From DfE for work undertaken by UKGI on DfE's behalf</t>
  </si>
  <si>
    <t>From MoD for work undertaken by UKGI on MoD's behalf</t>
  </si>
  <si>
    <t>From DfT for work undertaken by UKGI on DfT's behalf</t>
  </si>
  <si>
    <t>To MHCLG refund of previous BCT for UKGI</t>
  </si>
  <si>
    <t>To DfE for PF2 income</t>
  </si>
  <si>
    <t>To DCMS for Fintech Delivery Panel</t>
  </si>
  <si>
    <t>From CO for Health Review Team</t>
  </si>
  <si>
    <t>From HMRC for Government Finance Function contribution</t>
  </si>
  <si>
    <t>2020-21 Supplementary Estimates DEL totals as at February 2020</t>
  </si>
  <si>
    <t xml:space="preserve">Education </t>
  </si>
  <si>
    <t>-</t>
  </si>
  <si>
    <t>Education: accelerate transition to National Funding Formula</t>
  </si>
  <si>
    <t>England</t>
  </si>
  <si>
    <t>Education: doubling the school sports premium</t>
  </si>
  <si>
    <t xml:space="preserve">Education: every school an academy </t>
  </si>
  <si>
    <t>Education: expand breakfast clubs</t>
  </si>
  <si>
    <t>Education: longer school day</t>
  </si>
  <si>
    <t xml:space="preserve">Education: mentoring for disadvantaged pupils </t>
  </si>
  <si>
    <t>Education: Northern Powerhouse</t>
  </si>
  <si>
    <t>Education</t>
  </si>
  <si>
    <t>16-19 Technical Education: Sainsbury reforms</t>
  </si>
  <si>
    <t xml:space="preserve">Education capital: extend free schools programme </t>
  </si>
  <si>
    <t xml:space="preserve">Free school transport: expand eligibility to selective schools </t>
  </si>
  <si>
    <t xml:space="preserve">Labour market participation: funding for returnships </t>
  </si>
  <si>
    <t>Midlands Skills Challenge (English Language Training)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</si>
</sst>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00"/>
    <numFmt numFmtId="166" formatCode="0.0%"/>
    <numFmt numFmtId="167" formatCode="#,##0,;\-#,##0,"/>
    <numFmt numFmtId="168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10"/>
      <color theme="1"/>
      <name val="Humnst777 Lt BT"/>
      <family val="2"/>
    </font>
    <font>
      <b/>
      <sz val="10"/>
      <name val="Humnst777 Lt BT"/>
      <family val="2"/>
    </font>
    <font>
      <b/>
      <sz val="10"/>
      <color theme="1"/>
      <name val="Humnst777 Lt BT"/>
      <family val="2"/>
    </font>
    <font>
      <sz val="10"/>
      <name val="Humnst777 Lt BT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Humnst777 Lt BT"/>
      <family val="2"/>
    </font>
  </fonts>
  <fills count="8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medium">
        <color rgb="FF0070C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3" fillId="2" borderId="0">
      <alignment horizontal="right" vertical="top" wrapText="1"/>
    </xf>
    <xf numFmtId="0" fontId="4" fillId="0" borderId="1">
      <alignment horizontal="right"/>
    </xf>
    <xf numFmtId="0" fontId="4" fillId="0" borderId="0"/>
    <xf numFmtId="167" fontId="3" fillId="2" borderId="2">
      <alignment wrapText="1"/>
    </xf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66">
    <xf numFmtId="0" fontId="0" fillId="0" borderId="0" xfId="0"/>
    <xf numFmtId="164" fontId="7" fillId="3" borderId="0" xfId="1" applyNumberFormat="1" applyFont="1" applyFill="1" applyBorder="1" applyAlignment="1">
      <alignment horizontal="right"/>
    </xf>
    <xf numFmtId="164" fontId="5" fillId="3" borderId="0" xfId="1" applyNumberFormat="1" applyFont="1" applyFill="1" applyBorder="1" applyAlignment="1">
      <alignment horizontal="right"/>
    </xf>
    <xf numFmtId="164" fontId="6" fillId="0" borderId="3" xfId="8" applyNumberFormat="1" applyFont="1" applyFill="1" applyBorder="1" applyAlignment="1" applyProtection="1">
      <alignment horizontal="right"/>
      <protection locked="0"/>
    </xf>
    <xf numFmtId="164" fontId="7" fillId="4" borderId="0" xfId="1" applyNumberFormat="1" applyFont="1" applyFill="1" applyAlignment="1">
      <alignment horizontal="right"/>
    </xf>
    <xf numFmtId="164" fontId="5" fillId="4" borderId="0" xfId="1" applyNumberFormat="1" applyFont="1" applyFill="1" applyBorder="1" applyAlignment="1">
      <alignment horizontal="right"/>
    </xf>
    <xf numFmtId="166" fontId="5" fillId="0" borderId="0" xfId="2" applyNumberFormat="1" applyFont="1" applyBorder="1" applyAlignment="1">
      <alignment horizontal="right"/>
    </xf>
    <xf numFmtId="166" fontId="7" fillId="0" borderId="0" xfId="2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left" wrapText="1"/>
    </xf>
    <xf numFmtId="164" fontId="5" fillId="0" borderId="0" xfId="1" applyNumberFormat="1" applyFont="1" applyFill="1" applyBorder="1" applyAlignment="1" applyProtection="1">
      <alignment horizontal="right"/>
      <protection locked="0"/>
    </xf>
    <xf numFmtId="164" fontId="7" fillId="0" borderId="3" xfId="1" applyNumberFormat="1" applyFont="1" applyBorder="1" applyAlignment="1">
      <alignment horizontal="right"/>
    </xf>
    <xf numFmtId="166" fontId="7" fillId="0" borderId="0" xfId="2" applyNumberFormat="1" applyFont="1" applyFill="1" applyBorder="1" applyAlignment="1" applyProtection="1">
      <alignment horizontal="right" wrapText="1"/>
      <protection locked="0"/>
    </xf>
    <xf numFmtId="166" fontId="5" fillId="0" borderId="0" xfId="2" applyNumberFormat="1" applyFont="1" applyFill="1" applyBorder="1" applyAlignment="1" applyProtection="1">
      <alignment horizontal="right" wrapText="1"/>
      <protection locked="0"/>
    </xf>
    <xf numFmtId="164" fontId="8" fillId="0" borderId="0" xfId="1" applyNumberFormat="1" applyFont="1" applyFill="1" applyBorder="1" applyAlignment="1">
      <alignment horizontal="left" wrapText="1"/>
    </xf>
    <xf numFmtId="164" fontId="7" fillId="0" borderId="0" xfId="1" applyNumberFormat="1" applyFont="1" applyAlignment="1">
      <alignment horizontal="right"/>
    </xf>
    <xf numFmtId="0" fontId="5" fillId="0" borderId="0" xfId="1" applyFont="1" applyBorder="1" applyAlignment="1"/>
    <xf numFmtId="164" fontId="5" fillId="0" borderId="0" xfId="1" applyNumberFormat="1" applyFont="1" applyFill="1" applyBorder="1" applyAlignment="1" applyProtection="1">
      <protection locked="0"/>
    </xf>
    <xf numFmtId="164" fontId="7" fillId="0" borderId="0" xfId="1" applyNumberFormat="1" applyFont="1" applyAlignment="1"/>
    <xf numFmtId="164" fontId="5" fillId="0" borderId="3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0" fontId="5" fillId="0" borderId="3" xfId="1" applyFont="1" applyBorder="1" applyAlignment="1">
      <alignment horizontal="center"/>
    </xf>
    <xf numFmtId="165" fontId="7" fillId="0" borderId="3" xfId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7" fillId="0" borderId="0" xfId="1" applyFont="1" applyBorder="1" applyAlignment="1"/>
    <xf numFmtId="164" fontId="8" fillId="0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/>
    <xf numFmtId="164" fontId="8" fillId="0" borderId="0" xfId="1" applyNumberFormat="1" applyFont="1" applyBorder="1" applyAlignment="1">
      <alignment wrapText="1"/>
    </xf>
    <xf numFmtId="166" fontId="5" fillId="0" borderId="0" xfId="1" applyNumberFormat="1" applyFont="1" applyBorder="1" applyAlignment="1">
      <alignment horizontal="right"/>
    </xf>
    <xf numFmtId="164" fontId="7" fillId="0" borderId="0" xfId="1" applyNumberFormat="1" applyFont="1" applyBorder="1" applyAlignment="1"/>
    <xf numFmtId="166" fontId="7" fillId="0" borderId="0" xfId="1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6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164" fontId="13" fillId="0" borderId="9" xfId="0" applyNumberFormat="1" applyFont="1" applyBorder="1"/>
    <xf numFmtId="0" fontId="13" fillId="0" borderId="10" xfId="0" applyFont="1" applyBorder="1"/>
    <xf numFmtId="0" fontId="13" fillId="0" borderId="4" xfId="0" applyFont="1" applyBorder="1" applyAlignment="1">
      <alignment wrapText="1"/>
    </xf>
    <xf numFmtId="0" fontId="12" fillId="0" borderId="10" xfId="0" applyFont="1" applyBorder="1"/>
    <xf numFmtId="164" fontId="13" fillId="0" borderId="10" xfId="0" applyNumberFormat="1" applyFont="1" applyBorder="1"/>
    <xf numFmtId="164" fontId="13" fillId="0" borderId="4" xfId="0" applyNumberFormat="1" applyFont="1" applyBorder="1"/>
    <xf numFmtId="0" fontId="13" fillId="0" borderId="4" xfId="0" applyFont="1" applyBorder="1"/>
    <xf numFmtId="0" fontId="13" fillId="6" borderId="5" xfId="0" applyFont="1" applyFill="1" applyBorder="1"/>
    <xf numFmtId="0" fontId="13" fillId="5" borderId="4" xfId="0" applyFont="1" applyFill="1" applyBorder="1"/>
    <xf numFmtId="0" fontId="13" fillId="5" borderId="8" xfId="0" applyFont="1" applyFill="1" applyBorder="1" applyAlignment="1">
      <alignment wrapText="1"/>
    </xf>
    <xf numFmtId="0" fontId="12" fillId="5" borderId="9" xfId="0" applyFont="1" applyFill="1" applyBorder="1"/>
    <xf numFmtId="164" fontId="13" fillId="5" borderId="9" xfId="0" applyNumberFormat="1" applyFont="1" applyFill="1" applyBorder="1"/>
    <xf numFmtId="1" fontId="13" fillId="5" borderId="9" xfId="0" applyNumberFormat="1" applyFont="1" applyFill="1" applyBorder="1"/>
    <xf numFmtId="166" fontId="13" fillId="0" borderId="4" xfId="0" applyNumberFormat="1" applyFont="1" applyBorder="1"/>
    <xf numFmtId="1" fontId="13" fillId="0" borderId="10" xfId="0" applyNumberFormat="1" applyFont="1" applyFill="1" applyBorder="1"/>
    <xf numFmtId="0" fontId="13" fillId="0" borderId="4" xfId="0" applyFont="1" applyFill="1" applyBorder="1"/>
    <xf numFmtId="0" fontId="13" fillId="0" borderId="0" xfId="0" applyFont="1" applyFill="1" applyBorder="1" applyAlignment="1">
      <alignment wrapText="1"/>
    </xf>
    <xf numFmtId="0" fontId="12" fillId="0" borderId="10" xfId="0" applyFont="1" applyFill="1" applyBorder="1"/>
    <xf numFmtId="164" fontId="13" fillId="0" borderId="10" xfId="0" applyNumberFormat="1" applyFont="1" applyFill="1" applyBorder="1"/>
    <xf numFmtId="164" fontId="13" fillId="0" borderId="4" xfId="0" applyNumberFormat="1" applyFont="1" applyFill="1" applyBorder="1"/>
    <xf numFmtId="164" fontId="14" fillId="0" borderId="4" xfId="0" applyNumberFormat="1" applyFont="1" applyFill="1" applyBorder="1"/>
    <xf numFmtId="166" fontId="14" fillId="0" borderId="4" xfId="0" applyNumberFormat="1" applyFont="1" applyFill="1" applyBorder="1"/>
    <xf numFmtId="0" fontId="12" fillId="0" borderId="4" xfId="0" applyFont="1" applyBorder="1" applyAlignment="1">
      <alignment wrapText="1"/>
    </xf>
    <xf numFmtId="0" fontId="15" fillId="0" borderId="0" xfId="0" applyFont="1"/>
    <xf numFmtId="0" fontId="16" fillId="0" borderId="0" xfId="0" applyFont="1"/>
    <xf numFmtId="0" fontId="16" fillId="0" borderId="5" xfId="0" applyFont="1" applyBorder="1" applyAlignment="1">
      <alignment wrapText="1"/>
    </xf>
    <xf numFmtId="0" fontId="17" fillId="0" borderId="0" xfId="0" applyFont="1"/>
    <xf numFmtId="0" fontId="18" fillId="0" borderId="0" xfId="0" applyFont="1"/>
    <xf numFmtId="0" fontId="12" fillId="0" borderId="10" xfId="0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0" fontId="13" fillId="6" borderId="4" xfId="0" applyFont="1" applyFill="1" applyBorder="1"/>
    <xf numFmtId="0" fontId="13" fillId="6" borderId="8" xfId="0" applyFont="1" applyFill="1" applyBorder="1" applyAlignment="1">
      <alignment wrapText="1"/>
    </xf>
    <xf numFmtId="0" fontId="12" fillId="6" borderId="9" xfId="0" applyFont="1" applyFill="1" applyBorder="1"/>
    <xf numFmtId="164" fontId="13" fillId="6" borderId="9" xfId="0" applyNumberFormat="1" applyFont="1" applyFill="1" applyBorder="1"/>
    <xf numFmtId="1" fontId="13" fillId="6" borderId="9" xfId="0" applyNumberFormat="1" applyFont="1" applyFill="1" applyBorder="1"/>
    <xf numFmtId="0" fontId="1" fillId="0" borderId="0" xfId="0" applyFont="1"/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0" borderId="4" xfId="0" applyNumberFormat="1" applyFont="1" applyBorder="1"/>
    <xf numFmtId="0" fontId="19" fillId="0" borderId="0" xfId="13"/>
    <xf numFmtId="0" fontId="0" fillId="0" borderId="0" xfId="0" applyAlignment="1">
      <alignment wrapText="1"/>
    </xf>
    <xf numFmtId="0" fontId="1" fillId="0" borderId="6" xfId="0" applyFont="1" applyBorder="1"/>
    <xf numFmtId="164" fontId="1" fillId="0" borderId="5" xfId="0" applyNumberFormat="1" applyFont="1" applyBorder="1"/>
    <xf numFmtId="164" fontId="1" fillId="0" borderId="0" xfId="0" applyNumberFormat="1" applyFont="1"/>
    <xf numFmtId="0" fontId="14" fillId="0" borderId="4" xfId="0" applyFont="1" applyBorder="1"/>
    <xf numFmtId="166" fontId="14" fillId="0" borderId="4" xfId="0" applyNumberFormat="1" applyFont="1" applyBorder="1"/>
    <xf numFmtId="0" fontId="20" fillId="0" borderId="0" xfId="0" applyFont="1"/>
    <xf numFmtId="164" fontId="1" fillId="0" borderId="4" xfId="0" applyNumberFormat="1" applyFont="1" applyFill="1" applyBorder="1"/>
    <xf numFmtId="0" fontId="14" fillId="0" borderId="0" xfId="0" applyFont="1"/>
    <xf numFmtId="0" fontId="13" fillId="0" borderId="0" xfId="0" applyFont="1"/>
    <xf numFmtId="0" fontId="13" fillId="0" borderId="8" xfId="0" applyFont="1" applyBorder="1" applyAlignment="1">
      <alignment wrapText="1"/>
    </xf>
    <xf numFmtId="0" fontId="13" fillId="5" borderId="5" xfId="0" applyFont="1" applyFill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6" xfId="0" applyFont="1" applyBorder="1" applyAlignment="1">
      <alignment wrapText="1"/>
    </xf>
    <xf numFmtId="1" fontId="13" fillId="0" borderId="10" xfId="0" applyNumberFormat="1" applyFont="1" applyBorder="1"/>
    <xf numFmtId="1" fontId="13" fillId="5" borderId="4" xfId="0" applyNumberFormat="1" applyFont="1" applyFill="1" applyBorder="1"/>
    <xf numFmtId="0" fontId="13" fillId="6" borderId="5" xfId="0" applyFont="1" applyFill="1" applyBorder="1" applyAlignment="1">
      <alignment wrapText="1"/>
    </xf>
    <xf numFmtId="0" fontId="13" fillId="5" borderId="4" xfId="0" applyFont="1" applyFill="1" applyBorder="1" applyAlignment="1">
      <alignment wrapText="1"/>
    </xf>
    <xf numFmtId="1" fontId="13" fillId="0" borderId="9" xfId="0" applyNumberFormat="1" applyFont="1" applyBorder="1"/>
    <xf numFmtId="0" fontId="13" fillId="5" borderId="0" xfId="0" applyFont="1" applyFill="1" applyBorder="1" applyAlignment="1">
      <alignment wrapText="1"/>
    </xf>
    <xf numFmtId="164" fontId="13" fillId="5" borderId="4" xfId="0" applyNumberFormat="1" applyFont="1" applyFill="1" applyBorder="1"/>
    <xf numFmtId="164" fontId="14" fillId="5" borderId="4" xfId="0" applyNumberFormat="1" applyFont="1" applyFill="1" applyBorder="1"/>
    <xf numFmtId="166" fontId="14" fillId="5" borderId="4" xfId="0" applyNumberFormat="1" applyFont="1" applyFill="1" applyBorder="1"/>
    <xf numFmtId="1" fontId="13" fillId="5" borderId="10" xfId="0" applyNumberFormat="1" applyFont="1" applyFill="1" applyBorder="1"/>
    <xf numFmtId="166" fontId="13" fillId="5" borderId="4" xfId="0" applyNumberFormat="1" applyFont="1" applyFill="1" applyBorder="1"/>
    <xf numFmtId="0" fontId="12" fillId="0" borderId="11" xfId="0" applyFont="1" applyFill="1" applyBorder="1" applyAlignment="1">
      <alignment wrapText="1"/>
    </xf>
    <xf numFmtId="166" fontId="13" fillId="0" borderId="4" xfId="0" applyNumberFormat="1" applyFont="1" applyFill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0" fontId="1" fillId="5" borderId="0" xfId="0" applyFont="1" applyFill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7" xfId="0" applyFont="1" applyBorder="1"/>
    <xf numFmtId="0" fontId="1" fillId="5" borderId="0" xfId="0" applyFont="1" applyFill="1" applyBorder="1"/>
    <xf numFmtId="0" fontId="0" fillId="0" borderId="0" xfId="0"/>
    <xf numFmtId="0" fontId="21" fillId="7" borderId="0" xfId="0" applyFont="1" applyFill="1" applyBorder="1" applyAlignment="1">
      <alignment horizontal="right" vertical="center"/>
    </xf>
    <xf numFmtId="164" fontId="0" fillId="0" borderId="0" xfId="0" applyNumberFormat="1" applyFont="1" applyFill="1" applyBorder="1"/>
    <xf numFmtId="0" fontId="13" fillId="0" borderId="12" xfId="0" applyFont="1" applyBorder="1" applyAlignment="1">
      <alignment wrapText="1"/>
    </xf>
    <xf numFmtId="0" fontId="13" fillId="5" borderId="12" xfId="0" applyFont="1" applyFill="1" applyBorder="1" applyAlignment="1">
      <alignment wrapText="1"/>
    </xf>
    <xf numFmtId="164" fontId="13" fillId="6" borderId="12" xfId="0" applyNumberFormat="1" applyFont="1" applyFill="1" applyBorder="1"/>
    <xf numFmtId="164" fontId="14" fillId="6" borderId="12" xfId="0" applyNumberFormat="1" applyFont="1" applyFill="1" applyBorder="1"/>
    <xf numFmtId="166" fontId="14" fillId="6" borderId="12" xfId="0" applyNumberFormat="1" applyFont="1" applyFill="1" applyBorder="1"/>
    <xf numFmtId="1" fontId="13" fillId="5" borderId="12" xfId="0" applyNumberFormat="1" applyFont="1" applyFill="1" applyBorder="1"/>
    <xf numFmtId="166" fontId="14" fillId="6" borderId="12" xfId="0" applyNumberFormat="1" applyFont="1" applyFill="1" applyBorder="1" applyAlignment="1">
      <alignment horizontal="right"/>
    </xf>
    <xf numFmtId="0" fontId="1" fillId="0" borderId="12" xfId="0" applyFont="1" applyBorder="1"/>
    <xf numFmtId="164" fontId="16" fillId="0" borderId="12" xfId="0" applyNumberFormat="1" applyFont="1" applyBorder="1"/>
    <xf numFmtId="0" fontId="13" fillId="0" borderId="16" xfId="0" applyFont="1" applyBorder="1"/>
    <xf numFmtId="0" fontId="13" fillId="0" borderId="15" xfId="0" applyFont="1" applyBorder="1"/>
    <xf numFmtId="0" fontId="13" fillId="0" borderId="16" xfId="0" applyFont="1" applyBorder="1" applyAlignment="1">
      <alignment wrapText="1"/>
    </xf>
    <xf numFmtId="0" fontId="14" fillId="0" borderId="13" xfId="0" applyFont="1" applyBorder="1"/>
    <xf numFmtId="0" fontId="14" fillId="0" borderId="16" xfId="0" applyFont="1" applyBorder="1"/>
    <xf numFmtId="0" fontId="13" fillId="0" borderId="14" xfId="0" applyFont="1" applyBorder="1" applyAlignment="1">
      <alignment wrapText="1"/>
    </xf>
    <xf numFmtId="0" fontId="13" fillId="0" borderId="17" xfId="0" applyFont="1" applyBorder="1"/>
    <xf numFmtId="168" fontId="13" fillId="0" borderId="18" xfId="0" applyNumberFormat="1" applyFont="1" applyBorder="1"/>
    <xf numFmtId="164" fontId="13" fillId="0" borderId="18" xfId="0" applyNumberFormat="1" applyFont="1" applyBorder="1"/>
    <xf numFmtId="0" fontId="13" fillId="6" borderId="17" xfId="0" applyFont="1" applyFill="1" applyBorder="1" applyAlignment="1">
      <alignment wrapText="1"/>
    </xf>
    <xf numFmtId="1" fontId="13" fillId="6" borderId="19" xfId="0" applyNumberFormat="1" applyFont="1" applyFill="1" applyBorder="1"/>
    <xf numFmtId="164" fontId="13" fillId="5" borderId="18" xfId="0" applyNumberFormat="1" applyFont="1" applyFill="1" applyBorder="1"/>
    <xf numFmtId="164" fontId="14" fillId="5" borderId="18" xfId="0" applyNumberFormat="1" applyFont="1" applyFill="1" applyBorder="1"/>
    <xf numFmtId="166" fontId="14" fillId="5" borderId="18" xfId="0" applyNumberFormat="1" applyFont="1" applyFill="1" applyBorder="1"/>
    <xf numFmtId="1" fontId="13" fillId="5" borderId="18" xfId="0" applyNumberFormat="1" applyFont="1" applyFill="1" applyBorder="1"/>
    <xf numFmtId="166" fontId="13" fillId="0" borderId="18" xfId="0" applyNumberFormat="1" applyFont="1" applyBorder="1"/>
    <xf numFmtId="0" fontId="1" fillId="0" borderId="20" xfId="0" applyFont="1" applyBorder="1"/>
    <xf numFmtId="0" fontId="1" fillId="0" borderId="19" xfId="0" applyFont="1" applyBorder="1"/>
    <xf numFmtId="0" fontId="9" fillId="0" borderId="17" xfId="0" applyFont="1" applyBorder="1"/>
    <xf numFmtId="0" fontId="11" fillId="0" borderId="20" xfId="0" applyFont="1" applyBorder="1"/>
    <xf numFmtId="0" fontId="1" fillId="0" borderId="18" xfId="0" applyFont="1" applyBorder="1"/>
    <xf numFmtId="0" fontId="13" fillId="0" borderId="20" xfId="0" applyFont="1" applyBorder="1"/>
    <xf numFmtId="0" fontId="13" fillId="0" borderId="19" xfId="0" applyFont="1" applyBorder="1"/>
    <xf numFmtId="0" fontId="13" fillId="0" borderId="18" xfId="0" applyFont="1" applyFill="1" applyBorder="1" applyAlignment="1">
      <alignment wrapText="1"/>
    </xf>
    <xf numFmtId="0" fontId="13" fillId="0" borderId="18" xfId="0" applyFont="1" applyBorder="1"/>
    <xf numFmtId="0" fontId="13" fillId="6" borderId="20" xfId="0" applyFont="1" applyFill="1" applyBorder="1" applyAlignment="1">
      <alignment wrapText="1"/>
    </xf>
    <xf numFmtId="0" fontId="12" fillId="6" borderId="19" xfId="0" applyFont="1" applyFill="1" applyBorder="1"/>
    <xf numFmtId="164" fontId="13" fillId="6" borderId="19" xfId="0" applyNumberFormat="1" applyFont="1" applyFill="1" applyBorder="1"/>
    <xf numFmtId="164" fontId="14" fillId="6" borderId="18" xfId="0" applyNumberFormat="1" applyFont="1" applyFill="1" applyBorder="1"/>
    <xf numFmtId="166" fontId="14" fillId="6" borderId="18" xfId="0" applyNumberFormat="1" applyFont="1" applyFill="1" applyBorder="1" applyAlignment="1">
      <alignment horizontal="right"/>
    </xf>
    <xf numFmtId="164" fontId="13" fillId="6" borderId="18" xfId="0" applyNumberFormat="1" applyFont="1" applyFill="1" applyBorder="1"/>
    <xf numFmtId="166" fontId="14" fillId="6" borderId="18" xfId="0" applyNumberFormat="1" applyFont="1" applyFill="1" applyBorder="1"/>
    <xf numFmtId="0" fontId="15" fillId="0" borderId="20" xfId="0" applyFont="1" applyBorder="1"/>
    <xf numFmtId="168" fontId="13" fillId="0" borderId="18" xfId="0" applyNumberFormat="1" applyFont="1" applyFill="1" applyBorder="1"/>
    <xf numFmtId="164" fontId="13" fillId="0" borderId="12" xfId="0" applyNumberFormat="1" applyFont="1" applyFill="1" applyBorder="1"/>
    <xf numFmtId="164" fontId="13" fillId="0" borderId="19" xfId="0" applyNumberFormat="1" applyFont="1" applyFill="1" applyBorder="1"/>
  </cellXfs>
  <cellStyles count="14">
    <cellStyle name="Comma 2" xfId="12" xr:uid="{00000000-0005-0000-0000-000000000000}"/>
    <cellStyle name="Hyperlink" xfId="13" builtinId="8"/>
    <cellStyle name="Normal" xfId="0" builtinId="0"/>
    <cellStyle name="Normal 2" xfId="3" xr:uid="{00000000-0005-0000-0000-000002000000}"/>
    <cellStyle name="Normal 2 2" xfId="9" xr:uid="{00000000-0005-0000-0000-000003000000}"/>
    <cellStyle name="Normal 2 3" xfId="10" xr:uid="{00000000-0005-0000-0000-000004000000}"/>
    <cellStyle name="Normal 2 4" xfId="11" xr:uid="{00000000-0005-0000-0000-000005000000}"/>
    <cellStyle name="Normal 3" xfId="1" xr:uid="{00000000-0005-0000-0000-000006000000}"/>
    <cellStyle name="Percent 2" xfId="2" xr:uid="{00000000-0005-0000-0000-000007000000}"/>
    <cellStyle name="Percent 3" xfId="4" xr:uid="{00000000-0005-0000-0000-000008000000}"/>
    <cellStyle name="Table Header" xfId="5" xr:uid="{00000000-0005-0000-0000-000009000000}"/>
    <cellStyle name="Table Heading 1" xfId="7" xr:uid="{00000000-0005-0000-0000-00000A000000}"/>
    <cellStyle name="Table Total Millions" xfId="8" xr:uid="{00000000-0005-0000-0000-00000B000000}"/>
    <cellStyle name="Table Units" xfId="6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565150</xdr:colOff>
      <xdr:row>43</xdr:row>
      <xdr:rowOff>111760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2450AC-9FF6-4DA8-A266-D24F681C39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1150" cy="8303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ssets.publishing.service.gov.uk/government/uploads/system/uploads/attachment_data/file/871799/Budget_2020_Web_Accessible_Complet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83"/>
  <sheetViews>
    <sheetView tabSelected="1" workbookViewId="0">
      <selection activeCell="J66" sqref="J66"/>
    </sheetView>
  </sheetViews>
  <sheetFormatPr defaultColWidth="9" defaultRowHeight="14.5" x14ac:dyDescent="0.35"/>
  <cols>
    <col min="1" max="1" width="7.7265625" style="67" customWidth="1"/>
    <col min="2" max="2" width="26.453125" style="67" customWidth="1"/>
    <col min="3" max="4" width="14.81640625" style="67" customWidth="1"/>
    <col min="5" max="5" width="8.1796875" style="67" customWidth="1"/>
    <col min="6" max="6" width="11" style="67" customWidth="1"/>
    <col min="7" max="7" width="6.81640625" style="67" customWidth="1"/>
    <col min="8" max="8" width="7" style="67" customWidth="1"/>
    <col min="9" max="10" width="14.81640625" style="67" customWidth="1"/>
    <col min="11" max="11" width="9.54296875" style="67" customWidth="1"/>
    <col min="12" max="12" width="9" style="67" customWidth="1"/>
    <col min="13" max="13" width="9.1796875" style="67" customWidth="1"/>
    <col min="14" max="14" width="6.453125" style="67" customWidth="1"/>
    <col min="15" max="15" width="5.26953125" style="67" customWidth="1"/>
    <col min="16" max="16384" width="9" style="67"/>
  </cols>
  <sheetData>
    <row r="2" spans="1:15" x14ac:dyDescent="0.35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75"/>
      <c r="O2" s="75"/>
    </row>
    <row r="3" spans="1:15" ht="26.5" x14ac:dyDescent="0.35">
      <c r="A3" s="121" t="s">
        <v>1</v>
      </c>
      <c r="B3" s="132" t="s">
        <v>2</v>
      </c>
      <c r="C3" s="133" t="s">
        <v>3</v>
      </c>
      <c r="D3" s="130"/>
      <c r="E3" s="130"/>
      <c r="F3" s="130"/>
      <c r="G3" s="130"/>
      <c r="H3" s="122"/>
      <c r="I3" s="134" t="s">
        <v>4</v>
      </c>
      <c r="J3" s="130"/>
      <c r="K3" s="130"/>
      <c r="L3" s="130"/>
      <c r="M3" s="131"/>
      <c r="N3" s="75"/>
      <c r="O3" s="75"/>
    </row>
    <row r="4" spans="1:15" ht="52.5" x14ac:dyDescent="0.35">
      <c r="A4" s="135"/>
      <c r="B4" s="91"/>
      <c r="C4" s="34" t="s">
        <v>5</v>
      </c>
      <c r="D4" s="35" t="s">
        <v>6</v>
      </c>
      <c r="E4" s="130" t="s">
        <v>7</v>
      </c>
      <c r="F4" s="131"/>
      <c r="G4" s="121"/>
      <c r="H4" s="92"/>
      <c r="I4" s="34" t="s">
        <v>5</v>
      </c>
      <c r="J4" s="35" t="s">
        <v>6</v>
      </c>
      <c r="K4" s="130" t="s">
        <v>7</v>
      </c>
      <c r="L4" s="131"/>
      <c r="M4" s="36"/>
      <c r="N4" s="75"/>
      <c r="O4" s="75"/>
    </row>
    <row r="5" spans="1:15" ht="47.25" customHeight="1" x14ac:dyDescent="0.35">
      <c r="A5" s="93"/>
      <c r="B5" s="94"/>
      <c r="C5" s="136" t="s">
        <v>8</v>
      </c>
      <c r="D5" s="130"/>
      <c r="E5" s="131"/>
      <c r="F5" s="131" t="s">
        <v>9</v>
      </c>
      <c r="G5" s="37" t="s">
        <v>10</v>
      </c>
      <c r="H5" s="92"/>
      <c r="I5" s="136" t="s">
        <v>8</v>
      </c>
      <c r="J5" s="130"/>
      <c r="K5" s="131"/>
      <c r="L5" s="131" t="s">
        <v>9</v>
      </c>
      <c r="M5" s="37" t="s">
        <v>10</v>
      </c>
      <c r="N5" s="75"/>
      <c r="O5" s="75"/>
    </row>
    <row r="6" spans="1:15" x14ac:dyDescent="0.35">
      <c r="A6" s="42" t="s">
        <v>11</v>
      </c>
      <c r="B6" s="38" t="s">
        <v>12</v>
      </c>
      <c r="C6" s="163">
        <v>270.60000000000002</v>
      </c>
      <c r="D6" s="137">
        <v>203.7</v>
      </c>
      <c r="E6" s="138"/>
      <c r="F6" s="138"/>
      <c r="G6" s="95"/>
      <c r="H6" s="96"/>
      <c r="I6" s="138">
        <v>5.6</v>
      </c>
      <c r="J6" s="138">
        <v>8.1999999999999993</v>
      </c>
      <c r="K6" s="138"/>
      <c r="L6" s="138"/>
      <c r="M6" s="95"/>
      <c r="N6" s="84"/>
      <c r="O6" s="84"/>
    </row>
    <row r="7" spans="1:15" x14ac:dyDescent="0.35">
      <c r="A7" s="42"/>
      <c r="B7" s="38"/>
      <c r="C7" s="45"/>
      <c r="D7" s="45"/>
      <c r="E7" s="45"/>
      <c r="F7" s="53"/>
      <c r="G7" s="95"/>
      <c r="H7" s="96"/>
      <c r="I7" s="45"/>
      <c r="J7" s="45"/>
      <c r="K7" s="45"/>
      <c r="L7" s="53"/>
      <c r="M7" s="95"/>
      <c r="N7" s="84"/>
      <c r="O7" s="84"/>
    </row>
    <row r="8" spans="1:15" x14ac:dyDescent="0.35">
      <c r="A8" s="97"/>
      <c r="B8" s="139" t="s">
        <v>13</v>
      </c>
      <c r="C8" s="123">
        <f>SUM(C6:C7)</f>
        <v>270.60000000000002</v>
      </c>
      <c r="D8" s="123">
        <f>SUM(D6:D7)</f>
        <v>203.7</v>
      </c>
      <c r="E8" s="124">
        <f>C8-D8</f>
        <v>66.900000000000034</v>
      </c>
      <c r="F8" s="125">
        <f>E8/D8</f>
        <v>0.32842415316642137</v>
      </c>
      <c r="G8" s="140">
        <v>1</v>
      </c>
      <c r="H8" s="126"/>
      <c r="I8" s="164">
        <f>I6</f>
        <v>5.6</v>
      </c>
      <c r="J8" s="123">
        <f>SUM(J6:J7)</f>
        <v>8.1999999999999993</v>
      </c>
      <c r="K8" s="124">
        <f>I8-J8</f>
        <v>-2.5999999999999996</v>
      </c>
      <c r="L8" s="125">
        <f>K8/J8</f>
        <v>-0.31707317073170732</v>
      </c>
      <c r="M8" s="140"/>
      <c r="N8" s="84"/>
      <c r="O8" s="84"/>
    </row>
    <row r="9" spans="1:15" x14ac:dyDescent="0.35">
      <c r="A9" s="98"/>
      <c r="B9" s="49"/>
      <c r="C9" s="141"/>
      <c r="D9" s="141"/>
      <c r="E9" s="142"/>
      <c r="F9" s="143"/>
      <c r="G9" s="52"/>
      <c r="H9" s="144"/>
      <c r="I9" s="141"/>
      <c r="J9" s="141"/>
      <c r="K9" s="142"/>
      <c r="L9" s="143"/>
      <c r="M9" s="52"/>
      <c r="N9" s="84"/>
      <c r="O9" s="84"/>
    </row>
    <row r="10" spans="1:15" x14ac:dyDescent="0.35">
      <c r="A10" s="135" t="s">
        <v>14</v>
      </c>
      <c r="B10" s="91" t="s">
        <v>15</v>
      </c>
      <c r="C10" s="138">
        <v>27.1</v>
      </c>
      <c r="D10" s="138">
        <v>23.6</v>
      </c>
      <c r="E10" s="138"/>
      <c r="F10" s="138"/>
      <c r="G10" s="99"/>
      <c r="H10" s="144"/>
      <c r="I10" s="138">
        <v>3.4</v>
      </c>
      <c r="J10" s="138">
        <v>0.8</v>
      </c>
      <c r="K10" s="138"/>
      <c r="L10" s="145"/>
      <c r="M10" s="99"/>
      <c r="N10" s="84"/>
      <c r="O10" s="84"/>
    </row>
    <row r="11" spans="1:15" x14ac:dyDescent="0.35">
      <c r="A11" s="42"/>
      <c r="B11" s="91"/>
      <c r="C11" s="138"/>
      <c r="D11" s="138"/>
      <c r="E11" s="138"/>
      <c r="F11" s="138"/>
      <c r="G11" s="99"/>
      <c r="H11" s="144"/>
      <c r="I11" s="138"/>
      <c r="J11" s="138"/>
      <c r="K11" s="138"/>
      <c r="L11" s="145"/>
      <c r="M11" s="99"/>
      <c r="N11" s="84"/>
      <c r="O11" s="84"/>
    </row>
    <row r="12" spans="1:15" x14ac:dyDescent="0.35">
      <c r="A12" s="97"/>
      <c r="B12" s="139" t="s">
        <v>13</v>
      </c>
      <c r="C12" s="123">
        <f>SUM(C10:C11)</f>
        <v>27.1</v>
      </c>
      <c r="D12" s="123">
        <f t="shared" ref="D12" si="0">SUM(D10)</f>
        <v>23.6</v>
      </c>
      <c r="E12" s="124">
        <f>C12-D12</f>
        <v>3.5</v>
      </c>
      <c r="F12" s="125">
        <f>E12/D12</f>
        <v>0.14830508474576271</v>
      </c>
      <c r="G12" s="140"/>
      <c r="H12" s="126"/>
      <c r="I12" s="123">
        <f>I10</f>
        <v>3.4</v>
      </c>
      <c r="J12" s="123">
        <f>J10</f>
        <v>0.8</v>
      </c>
      <c r="K12" s="124">
        <f>I12-J12</f>
        <v>2.5999999999999996</v>
      </c>
      <c r="L12" s="125">
        <f>K12/J12</f>
        <v>3.2499999999999996</v>
      </c>
      <c r="M12" s="140"/>
      <c r="N12" s="84"/>
      <c r="O12" s="84"/>
    </row>
    <row r="13" spans="1:15" x14ac:dyDescent="0.35">
      <c r="A13" s="98"/>
      <c r="B13" s="100"/>
      <c r="C13" s="101"/>
      <c r="D13" s="101"/>
      <c r="E13" s="102"/>
      <c r="F13" s="103"/>
      <c r="G13" s="104"/>
      <c r="H13" s="96"/>
      <c r="I13" s="101"/>
      <c r="J13" s="101"/>
      <c r="K13" s="101"/>
      <c r="L13" s="105"/>
      <c r="M13" s="104"/>
      <c r="N13" s="84"/>
      <c r="O13" s="84"/>
    </row>
    <row r="14" spans="1:15" ht="26.5" x14ac:dyDescent="0.35">
      <c r="A14" s="42" t="s">
        <v>16</v>
      </c>
      <c r="B14" s="38" t="s">
        <v>17</v>
      </c>
      <c r="C14" s="45">
        <v>2.9</v>
      </c>
      <c r="D14" s="45">
        <v>2.9</v>
      </c>
      <c r="E14" s="138"/>
      <c r="F14" s="138"/>
      <c r="G14" s="95"/>
      <c r="H14" s="96"/>
      <c r="I14" s="45">
        <v>0</v>
      </c>
      <c r="J14" s="45">
        <v>0</v>
      </c>
      <c r="K14" s="45"/>
      <c r="L14" s="53"/>
      <c r="M14" s="95"/>
      <c r="N14" s="84"/>
      <c r="O14" s="84"/>
    </row>
    <row r="15" spans="1:15" x14ac:dyDescent="0.35">
      <c r="A15" s="42"/>
      <c r="B15" s="38"/>
      <c r="C15" s="45"/>
      <c r="D15" s="45"/>
      <c r="E15" s="45"/>
      <c r="F15" s="53"/>
      <c r="G15" s="95"/>
      <c r="H15" s="96"/>
      <c r="I15" s="45"/>
      <c r="J15" s="45"/>
      <c r="K15" s="45"/>
      <c r="L15" s="53"/>
      <c r="M15" s="95"/>
      <c r="N15" s="84"/>
      <c r="O15" s="84"/>
    </row>
    <row r="16" spans="1:15" x14ac:dyDescent="0.35">
      <c r="A16" s="97"/>
      <c r="B16" s="139" t="s">
        <v>13</v>
      </c>
      <c r="C16" s="123">
        <f>SUM(C14:C15)</f>
        <v>2.9</v>
      </c>
      <c r="D16" s="123">
        <f>SUM(D14:D15)</f>
        <v>2.9</v>
      </c>
      <c r="E16" s="124">
        <f>C16-D16</f>
        <v>0</v>
      </c>
      <c r="F16" s="125">
        <f>E16/D16</f>
        <v>0</v>
      </c>
      <c r="G16" s="140"/>
      <c r="H16" s="126"/>
      <c r="I16" s="123">
        <f>SUM(I14:I15)</f>
        <v>0</v>
      </c>
      <c r="J16" s="123">
        <f>SUM(J14:J15)</f>
        <v>0</v>
      </c>
      <c r="K16" s="124">
        <f>I16-J16</f>
        <v>0</v>
      </c>
      <c r="L16" s="125">
        <v>0</v>
      </c>
      <c r="M16" s="140"/>
      <c r="N16" s="84"/>
      <c r="O16" s="84"/>
    </row>
    <row r="17" spans="1:15" x14ac:dyDescent="0.35">
      <c r="A17" s="98"/>
      <c r="B17" s="100"/>
      <c r="C17" s="101"/>
      <c r="D17" s="101"/>
      <c r="E17" s="101"/>
      <c r="F17" s="105"/>
      <c r="G17" s="104"/>
      <c r="H17" s="96"/>
      <c r="I17" s="101"/>
      <c r="J17" s="101"/>
      <c r="K17" s="101"/>
      <c r="L17" s="105"/>
      <c r="M17" s="104"/>
      <c r="N17" s="84"/>
      <c r="O17" s="84"/>
    </row>
    <row r="18" spans="1:15" x14ac:dyDescent="0.35">
      <c r="A18" s="42" t="s">
        <v>18</v>
      </c>
      <c r="B18" s="38" t="s">
        <v>19</v>
      </c>
      <c r="C18" s="45">
        <v>1</v>
      </c>
      <c r="D18" s="45">
        <v>1</v>
      </c>
      <c r="E18" s="138"/>
      <c r="F18" s="138"/>
      <c r="G18" s="95"/>
      <c r="H18" s="96"/>
      <c r="I18" s="45"/>
      <c r="J18" s="45"/>
      <c r="K18" s="45"/>
      <c r="L18" s="53"/>
      <c r="M18" s="95"/>
      <c r="N18" s="84"/>
      <c r="O18" s="84"/>
    </row>
    <row r="19" spans="1:15" x14ac:dyDescent="0.35">
      <c r="A19" s="42"/>
      <c r="B19" s="38"/>
      <c r="C19" s="45"/>
      <c r="D19" s="45"/>
      <c r="E19" s="45"/>
      <c r="F19" s="53"/>
      <c r="G19" s="95"/>
      <c r="H19" s="96"/>
      <c r="I19" s="45"/>
      <c r="J19" s="45"/>
      <c r="K19" s="45"/>
      <c r="L19" s="53"/>
      <c r="M19" s="95"/>
      <c r="N19" s="84"/>
      <c r="O19" s="84"/>
    </row>
    <row r="20" spans="1:15" x14ac:dyDescent="0.35">
      <c r="A20" s="97"/>
      <c r="B20" s="139" t="s">
        <v>13</v>
      </c>
      <c r="C20" s="123">
        <f>SUM(C18:C19)</f>
        <v>1</v>
      </c>
      <c r="D20" s="123">
        <f>SUM(D18:D19)</f>
        <v>1</v>
      </c>
      <c r="E20" s="124">
        <f>C20-D20</f>
        <v>0</v>
      </c>
      <c r="F20" s="125">
        <f>E20/D20</f>
        <v>0</v>
      </c>
      <c r="G20" s="140"/>
      <c r="H20" s="126"/>
      <c r="I20" s="123">
        <f>SUM(I18:I19)</f>
        <v>0</v>
      </c>
      <c r="J20" s="123">
        <f>SUM(J18:J19)</f>
        <v>0</v>
      </c>
      <c r="K20" s="124">
        <f>I20-J20</f>
        <v>0</v>
      </c>
      <c r="L20" s="125">
        <v>0</v>
      </c>
      <c r="M20" s="140"/>
      <c r="N20" s="84"/>
      <c r="O20" s="84"/>
    </row>
    <row r="21" spans="1:15" x14ac:dyDescent="0.35">
      <c r="A21" s="98"/>
      <c r="B21" s="100"/>
      <c r="C21" s="101"/>
      <c r="D21" s="101"/>
      <c r="E21" s="101"/>
      <c r="F21" s="105"/>
      <c r="G21" s="104"/>
      <c r="H21" s="96"/>
      <c r="I21" s="101"/>
      <c r="J21" s="101"/>
      <c r="K21" s="101"/>
      <c r="L21" s="105"/>
      <c r="M21" s="104"/>
      <c r="N21" s="84"/>
      <c r="O21" s="84"/>
    </row>
    <row r="22" spans="1:15" x14ac:dyDescent="0.35">
      <c r="A22" s="42" t="s">
        <v>20</v>
      </c>
      <c r="B22" s="38" t="s">
        <v>21</v>
      </c>
      <c r="C22" s="45">
        <v>3.8</v>
      </c>
      <c r="D22" s="45">
        <v>3.8</v>
      </c>
      <c r="E22" s="45"/>
      <c r="F22" s="53"/>
      <c r="G22" s="95"/>
      <c r="H22" s="96"/>
      <c r="I22" s="45"/>
      <c r="J22" s="45"/>
      <c r="K22" s="45"/>
      <c r="L22" s="53"/>
      <c r="M22" s="95"/>
      <c r="N22" s="84"/>
      <c r="O22" s="84"/>
    </row>
    <row r="23" spans="1:15" x14ac:dyDescent="0.35">
      <c r="A23" s="42"/>
      <c r="B23" s="38"/>
      <c r="C23" s="45"/>
      <c r="D23" s="45"/>
      <c r="E23" s="45"/>
      <c r="F23" s="53"/>
      <c r="G23" s="95"/>
      <c r="H23" s="96"/>
      <c r="I23" s="45"/>
      <c r="J23" s="45"/>
      <c r="K23" s="45"/>
      <c r="L23" s="53"/>
      <c r="M23" s="95"/>
      <c r="N23" s="84"/>
      <c r="O23" s="84"/>
    </row>
    <row r="24" spans="1:15" x14ac:dyDescent="0.35">
      <c r="A24" s="97"/>
      <c r="B24" s="139" t="s">
        <v>13</v>
      </c>
      <c r="C24" s="123">
        <f>SUM(C22:C23)</f>
        <v>3.8</v>
      </c>
      <c r="D24" s="123">
        <f>SUM(D22:D23)</f>
        <v>3.8</v>
      </c>
      <c r="E24" s="124">
        <f>C24-D24</f>
        <v>0</v>
      </c>
      <c r="F24" s="125">
        <f>E24/D24</f>
        <v>0</v>
      </c>
      <c r="G24" s="140"/>
      <c r="H24" s="126"/>
      <c r="I24" s="123">
        <f>SUM(I22:I23)</f>
        <v>0</v>
      </c>
      <c r="J24" s="123">
        <f>SUM(J22:J23)</f>
        <v>0</v>
      </c>
      <c r="K24" s="124">
        <f>I24-J24</f>
        <v>0</v>
      </c>
      <c r="L24" s="125"/>
      <c r="M24" s="140"/>
      <c r="N24" s="84"/>
      <c r="O24" s="84"/>
    </row>
    <row r="25" spans="1:15" x14ac:dyDescent="0.35">
      <c r="A25" s="98"/>
      <c r="B25" s="100"/>
      <c r="C25" s="101"/>
      <c r="D25" s="101"/>
      <c r="E25" s="101"/>
      <c r="F25" s="105"/>
      <c r="G25" s="104"/>
      <c r="H25" s="96"/>
      <c r="I25" s="101"/>
      <c r="J25" s="101"/>
      <c r="K25" s="101"/>
      <c r="L25" s="105"/>
      <c r="M25" s="104"/>
      <c r="N25" s="84"/>
      <c r="O25" s="84"/>
    </row>
    <row r="26" spans="1:15" x14ac:dyDescent="0.35">
      <c r="A26" s="42" t="s">
        <v>22</v>
      </c>
      <c r="B26" s="38" t="s">
        <v>23</v>
      </c>
      <c r="C26" s="45">
        <v>0</v>
      </c>
      <c r="D26" s="45">
        <v>0</v>
      </c>
      <c r="E26" s="45"/>
      <c r="F26" s="53"/>
      <c r="G26" s="95"/>
      <c r="H26" s="96"/>
      <c r="I26" s="45">
        <v>8.6</v>
      </c>
      <c r="J26" s="45">
        <v>0</v>
      </c>
      <c r="K26" s="45"/>
      <c r="L26" s="53"/>
      <c r="M26" s="95"/>
      <c r="N26" s="84"/>
      <c r="O26" s="84"/>
    </row>
    <row r="27" spans="1:15" x14ac:dyDescent="0.35">
      <c r="A27" s="42"/>
      <c r="B27" s="38"/>
      <c r="C27" s="45"/>
      <c r="D27" s="45"/>
      <c r="E27" s="45"/>
      <c r="F27" s="53"/>
      <c r="G27" s="95"/>
      <c r="H27" s="96"/>
      <c r="I27" s="45"/>
      <c r="J27" s="45"/>
      <c r="K27" s="45"/>
      <c r="L27" s="53"/>
      <c r="M27" s="95"/>
      <c r="N27" s="84"/>
      <c r="O27" s="84"/>
    </row>
    <row r="28" spans="1:15" x14ac:dyDescent="0.35">
      <c r="A28" s="97"/>
      <c r="B28" s="139" t="s">
        <v>13</v>
      </c>
      <c r="C28" s="123">
        <f>SUM(C26:C27)</f>
        <v>0</v>
      </c>
      <c r="D28" s="123">
        <f>SUM(D26:D27)</f>
        <v>0</v>
      </c>
      <c r="E28" s="124">
        <f>C28-D28</f>
        <v>0</v>
      </c>
      <c r="F28" s="125">
        <v>0</v>
      </c>
      <c r="G28" s="140"/>
      <c r="H28" s="126"/>
      <c r="I28" s="123">
        <f>SUM(I26:I27)</f>
        <v>8.6</v>
      </c>
      <c r="J28" s="123">
        <f>SUM(J26:J27)</f>
        <v>0</v>
      </c>
      <c r="K28" s="124">
        <f>I28-J28</f>
        <v>8.6</v>
      </c>
      <c r="L28" s="127" t="s">
        <v>34</v>
      </c>
      <c r="M28" s="140"/>
      <c r="N28" s="84"/>
      <c r="O28" s="84"/>
    </row>
    <row r="29" spans="1:15" x14ac:dyDescent="0.35">
      <c r="A29" s="98"/>
      <c r="B29" s="100"/>
      <c r="C29" s="101"/>
      <c r="D29" s="101"/>
      <c r="E29" s="101"/>
      <c r="F29" s="105"/>
      <c r="G29" s="104"/>
      <c r="H29" s="96"/>
      <c r="I29" s="101"/>
      <c r="J29" s="101"/>
      <c r="K29" s="102"/>
      <c r="L29" s="103"/>
      <c r="M29" s="104"/>
      <c r="N29" s="84"/>
      <c r="O29" s="84"/>
    </row>
    <row r="30" spans="1:15" ht="29.25" customHeight="1" x14ac:dyDescent="0.35">
      <c r="A30" s="75"/>
      <c r="B30" s="106" t="s">
        <v>24</v>
      </c>
      <c r="C30" s="59"/>
      <c r="D30" s="59"/>
      <c r="E30" s="59"/>
      <c r="F30" s="107"/>
      <c r="G30" s="54"/>
      <c r="H30" s="96"/>
      <c r="I30" s="59"/>
      <c r="J30" s="59"/>
      <c r="K30" s="60"/>
      <c r="L30" s="61"/>
      <c r="M30" s="54"/>
      <c r="N30" s="84"/>
      <c r="O30" s="84"/>
    </row>
    <row r="31" spans="1:15" x14ac:dyDescent="0.35">
      <c r="A31" s="42" t="s">
        <v>25</v>
      </c>
      <c r="B31" s="38" t="s">
        <v>26</v>
      </c>
      <c r="C31" s="45">
        <v>0</v>
      </c>
      <c r="D31" s="45">
        <v>0</v>
      </c>
      <c r="E31" s="45"/>
      <c r="F31" s="53"/>
      <c r="G31" s="95"/>
      <c r="H31" s="96"/>
      <c r="I31" s="45">
        <v>0</v>
      </c>
      <c r="J31" s="45">
        <v>0</v>
      </c>
      <c r="K31" s="45"/>
      <c r="L31" s="53"/>
      <c r="M31" s="95"/>
      <c r="N31" s="84"/>
      <c r="O31" s="84"/>
    </row>
    <row r="32" spans="1:15" x14ac:dyDescent="0.35">
      <c r="A32" s="42"/>
      <c r="B32" s="38" t="s">
        <v>27</v>
      </c>
      <c r="C32" s="45">
        <v>0</v>
      </c>
      <c r="D32" s="45">
        <v>0</v>
      </c>
      <c r="E32" s="45"/>
      <c r="F32" s="53"/>
      <c r="G32" s="95"/>
      <c r="H32" s="96"/>
      <c r="I32" s="45">
        <v>0</v>
      </c>
      <c r="J32" s="45">
        <v>0</v>
      </c>
      <c r="K32" s="45"/>
      <c r="L32" s="53"/>
      <c r="M32" s="95"/>
      <c r="N32" s="84"/>
      <c r="O32" s="84"/>
    </row>
    <row r="33" spans="1:15" ht="26.5" x14ac:dyDescent="0.35">
      <c r="A33" s="42"/>
      <c r="B33" s="38" t="s">
        <v>28</v>
      </c>
      <c r="C33" s="45">
        <v>0</v>
      </c>
      <c r="D33" s="45">
        <v>0</v>
      </c>
      <c r="E33" s="45"/>
      <c r="F33" s="53"/>
      <c r="G33" s="95"/>
      <c r="H33" s="96"/>
      <c r="I33" s="45">
        <v>0</v>
      </c>
      <c r="J33" s="45">
        <v>0</v>
      </c>
      <c r="K33" s="45"/>
      <c r="L33" s="53"/>
      <c r="M33" s="95"/>
      <c r="N33" s="84"/>
      <c r="O33" s="84"/>
    </row>
    <row r="34" spans="1:15" ht="26.5" x14ac:dyDescent="0.35">
      <c r="A34" s="42"/>
      <c r="B34" s="38" t="s">
        <v>29</v>
      </c>
      <c r="C34" s="45">
        <v>0</v>
      </c>
      <c r="D34" s="45">
        <v>0</v>
      </c>
      <c r="E34" s="45"/>
      <c r="F34" s="53"/>
      <c r="G34" s="95"/>
      <c r="H34" s="96"/>
      <c r="I34" s="45">
        <v>0</v>
      </c>
      <c r="J34" s="45">
        <v>0</v>
      </c>
      <c r="K34" s="45"/>
      <c r="L34" s="53"/>
      <c r="M34" s="95"/>
      <c r="N34" s="84"/>
      <c r="O34" s="84"/>
    </row>
    <row r="35" spans="1:15" x14ac:dyDescent="0.35">
      <c r="A35" s="42"/>
      <c r="B35" s="38"/>
      <c r="C35" s="45"/>
      <c r="D35" s="45"/>
      <c r="E35" s="45"/>
      <c r="F35" s="53"/>
      <c r="G35" s="95"/>
      <c r="H35" s="96"/>
      <c r="I35" s="45"/>
      <c r="J35" s="45"/>
      <c r="K35" s="45"/>
      <c r="L35" s="53"/>
      <c r="M35" s="95"/>
      <c r="N35" s="84"/>
      <c r="O35" s="84"/>
    </row>
    <row r="36" spans="1:15" x14ac:dyDescent="0.35">
      <c r="A36" s="97"/>
      <c r="B36" s="139" t="s">
        <v>13</v>
      </c>
      <c r="C36" s="123">
        <f>SUM(C31:C35)</f>
        <v>0</v>
      </c>
      <c r="D36" s="123">
        <f>SUM(D31:D35)</f>
        <v>0</v>
      </c>
      <c r="E36" s="124">
        <f>C36-D36</f>
        <v>0</v>
      </c>
      <c r="F36" s="125">
        <v>0</v>
      </c>
      <c r="G36" s="140"/>
      <c r="H36" s="126"/>
      <c r="I36" s="123">
        <f>SUM(I31:I35)</f>
        <v>0</v>
      </c>
      <c r="J36" s="123">
        <f>SUM(J31:J35)</f>
        <v>0</v>
      </c>
      <c r="K36" s="124">
        <f>I36-J36</f>
        <v>0</v>
      </c>
      <c r="L36" s="125">
        <v>0</v>
      </c>
      <c r="M36" s="140"/>
      <c r="N36" s="84"/>
      <c r="O36" s="84"/>
    </row>
    <row r="37" spans="1:15" x14ac:dyDescent="0.35">
      <c r="A37" s="98"/>
      <c r="B37" s="100"/>
      <c r="C37" s="101"/>
      <c r="D37" s="101"/>
      <c r="E37" s="101"/>
      <c r="F37" s="105"/>
      <c r="G37" s="104"/>
      <c r="H37" s="96"/>
      <c r="I37" s="101"/>
      <c r="J37" s="101"/>
      <c r="K37" s="101"/>
      <c r="L37" s="105"/>
      <c r="M37" s="104"/>
      <c r="N37" s="84"/>
      <c r="O37" s="84"/>
    </row>
    <row r="38" spans="1:15" ht="26.5" x14ac:dyDescent="0.35">
      <c r="A38" s="42" t="s">
        <v>30</v>
      </c>
      <c r="B38" s="38" t="s">
        <v>31</v>
      </c>
      <c r="C38" s="45">
        <v>9.3000000000000007</v>
      </c>
      <c r="D38" s="45">
        <v>9.5</v>
      </c>
      <c r="E38" s="45"/>
      <c r="F38" s="53"/>
      <c r="G38" s="95"/>
      <c r="H38" s="96"/>
      <c r="I38" s="45">
        <v>0</v>
      </c>
      <c r="J38" s="45">
        <v>0</v>
      </c>
      <c r="K38" s="45"/>
      <c r="L38" s="53"/>
      <c r="M38" s="95"/>
      <c r="N38" s="84"/>
      <c r="O38" s="84"/>
    </row>
    <row r="39" spans="1:15" x14ac:dyDescent="0.35">
      <c r="A39" s="42"/>
      <c r="B39" s="38"/>
      <c r="C39" s="45"/>
      <c r="D39" s="45"/>
      <c r="E39" s="45"/>
      <c r="F39" s="53"/>
      <c r="G39" s="95"/>
      <c r="H39" s="96"/>
      <c r="I39" s="45"/>
      <c r="J39" s="45"/>
      <c r="K39" s="45"/>
      <c r="L39" s="53"/>
      <c r="M39" s="95"/>
      <c r="N39" s="84"/>
      <c r="O39" s="84"/>
    </row>
    <row r="40" spans="1:15" x14ac:dyDescent="0.35">
      <c r="A40" s="97"/>
      <c r="B40" s="139" t="s">
        <v>13</v>
      </c>
      <c r="C40" s="123">
        <f>SUM(C38:C39)</f>
        <v>9.3000000000000007</v>
      </c>
      <c r="D40" s="123">
        <f>SUM(D38:D39)</f>
        <v>9.5</v>
      </c>
      <c r="E40" s="124">
        <f>C40-D40</f>
        <v>-0.19999999999999929</v>
      </c>
      <c r="F40" s="125">
        <f>E40/D40</f>
        <v>-2.1052631578947295E-2</v>
      </c>
      <c r="G40" s="140"/>
      <c r="H40" s="126"/>
      <c r="I40" s="123">
        <f>SUM(I38:I39)</f>
        <v>0</v>
      </c>
      <c r="J40" s="123">
        <f>SUM(J38:J39)</f>
        <v>0</v>
      </c>
      <c r="K40" s="124">
        <f>I40-J40</f>
        <v>0</v>
      </c>
      <c r="L40" s="127" t="s">
        <v>34</v>
      </c>
      <c r="M40" s="140"/>
      <c r="N40" s="84"/>
      <c r="O40" s="84"/>
    </row>
    <row r="41" spans="1:15" x14ac:dyDescent="0.35">
      <c r="A41" s="98"/>
      <c r="B41" s="100"/>
      <c r="C41" s="101"/>
      <c r="D41" s="101"/>
      <c r="E41" s="102"/>
      <c r="F41" s="103"/>
      <c r="G41" s="104"/>
      <c r="H41" s="96"/>
      <c r="I41" s="101"/>
      <c r="J41" s="101"/>
      <c r="K41" s="101"/>
      <c r="L41" s="105"/>
      <c r="M41" s="104"/>
      <c r="N41" s="84"/>
      <c r="O41" s="84"/>
    </row>
    <row r="42" spans="1:15" ht="26.5" x14ac:dyDescent="0.35">
      <c r="A42" s="42" t="s">
        <v>32</v>
      </c>
      <c r="B42" s="38" t="s">
        <v>33</v>
      </c>
      <c r="C42" s="45">
        <v>5</v>
      </c>
      <c r="D42" s="45">
        <v>5</v>
      </c>
      <c r="E42" s="45"/>
      <c r="F42" s="53"/>
      <c r="G42" s="95"/>
      <c r="H42" s="96"/>
      <c r="I42" s="45">
        <v>0.7</v>
      </c>
      <c r="J42" s="45">
        <v>0.7</v>
      </c>
      <c r="K42" s="45"/>
      <c r="L42" s="53"/>
      <c r="M42" s="95"/>
      <c r="N42" s="84"/>
      <c r="O42" s="84"/>
    </row>
    <row r="43" spans="1:15" x14ac:dyDescent="0.35">
      <c r="A43" s="42"/>
      <c r="B43" s="38"/>
      <c r="C43" s="45"/>
      <c r="D43" s="45"/>
      <c r="E43" s="45"/>
      <c r="F43" s="53"/>
      <c r="G43" s="95"/>
      <c r="H43" s="96"/>
      <c r="I43" s="45"/>
      <c r="J43" s="45"/>
      <c r="K43" s="45"/>
      <c r="L43" s="53"/>
      <c r="M43" s="95"/>
      <c r="N43" s="84"/>
      <c r="O43" s="84"/>
    </row>
    <row r="44" spans="1:15" x14ac:dyDescent="0.35">
      <c r="A44" s="97"/>
      <c r="B44" s="139" t="s">
        <v>13</v>
      </c>
      <c r="C44" s="123">
        <f>SUM(C42:C43)</f>
        <v>5</v>
      </c>
      <c r="D44" s="123">
        <f>SUM(D42:D43)</f>
        <v>5</v>
      </c>
      <c r="E44" s="124">
        <f>C44-D44</f>
        <v>0</v>
      </c>
      <c r="F44" s="125">
        <f>E44/D44</f>
        <v>0</v>
      </c>
      <c r="G44" s="140"/>
      <c r="H44" s="126"/>
      <c r="I44" s="123">
        <f>SUM(I42:I43)</f>
        <v>0.7</v>
      </c>
      <c r="J44" s="123">
        <f>SUM(J42:J43)</f>
        <v>0.7</v>
      </c>
      <c r="K44" s="124">
        <f>I44-J44</f>
        <v>0</v>
      </c>
      <c r="L44" s="127" t="s">
        <v>34</v>
      </c>
      <c r="M44" s="140"/>
      <c r="N44" s="84"/>
      <c r="O44" s="84"/>
    </row>
    <row r="45" spans="1:15" x14ac:dyDescent="0.35">
      <c r="A45" s="98"/>
      <c r="B45" s="100"/>
      <c r="C45" s="101"/>
      <c r="D45" s="101"/>
      <c r="E45" s="101"/>
      <c r="F45" s="105"/>
      <c r="G45" s="104"/>
      <c r="H45" s="96"/>
      <c r="I45" s="101"/>
      <c r="J45" s="101"/>
      <c r="K45" s="102"/>
      <c r="L45" s="103"/>
      <c r="M45" s="104"/>
      <c r="N45" s="84"/>
      <c r="O45" s="84"/>
    </row>
    <row r="46" spans="1:15" ht="26.5" x14ac:dyDescent="0.35">
      <c r="A46" s="42" t="s">
        <v>35</v>
      </c>
      <c r="B46" s="38" t="s">
        <v>36</v>
      </c>
      <c r="C46" s="45">
        <v>25.2</v>
      </c>
      <c r="D46" s="45">
        <v>15.9</v>
      </c>
      <c r="E46" s="45"/>
      <c r="F46" s="53"/>
      <c r="G46" s="95"/>
      <c r="H46" s="96"/>
      <c r="I46" s="45"/>
      <c r="J46" s="45"/>
      <c r="K46" s="45"/>
      <c r="L46" s="53"/>
      <c r="M46" s="95"/>
      <c r="N46" s="84"/>
      <c r="O46" s="84"/>
    </row>
    <row r="47" spans="1:15" x14ac:dyDescent="0.35">
      <c r="A47" s="42"/>
      <c r="B47" s="38"/>
      <c r="C47" s="45"/>
      <c r="D47" s="45"/>
      <c r="E47" s="45"/>
      <c r="F47" s="53"/>
      <c r="G47" s="95"/>
      <c r="H47" s="96"/>
      <c r="I47" s="45"/>
      <c r="J47" s="45"/>
      <c r="K47" s="45"/>
      <c r="L47" s="53"/>
      <c r="M47" s="95"/>
      <c r="N47" s="84"/>
      <c r="O47" s="84"/>
    </row>
    <row r="48" spans="1:15" x14ac:dyDescent="0.35">
      <c r="A48" s="97"/>
      <c r="B48" s="139" t="s">
        <v>13</v>
      </c>
      <c r="C48" s="123">
        <f>SUM(C46:C47)</f>
        <v>25.2</v>
      </c>
      <c r="D48" s="123">
        <f>SUM(D46:D47)</f>
        <v>15.9</v>
      </c>
      <c r="E48" s="124">
        <f>C48-D48</f>
        <v>9.2999999999999989</v>
      </c>
      <c r="F48" s="125">
        <f>E48/D48</f>
        <v>0.58490566037735836</v>
      </c>
      <c r="G48" s="140"/>
      <c r="H48" s="126"/>
      <c r="I48" s="123">
        <f>SUM(I46:I47)</f>
        <v>0</v>
      </c>
      <c r="J48" s="123">
        <f>SUM(J46:J47)</f>
        <v>0</v>
      </c>
      <c r="K48" s="124">
        <f>I48-J48</f>
        <v>0</v>
      </c>
      <c r="L48" s="125">
        <v>0</v>
      </c>
      <c r="M48" s="140"/>
      <c r="N48" s="84"/>
      <c r="O48" s="84"/>
    </row>
    <row r="49" spans="1:15" x14ac:dyDescent="0.35">
      <c r="A49" s="98"/>
      <c r="B49" s="100"/>
      <c r="C49" s="101"/>
      <c r="D49" s="101"/>
      <c r="E49" s="101"/>
      <c r="F49" s="105"/>
      <c r="G49" s="104"/>
      <c r="H49" s="96"/>
      <c r="I49" s="101"/>
      <c r="J49" s="101"/>
      <c r="K49" s="102"/>
      <c r="L49" s="103"/>
      <c r="M49" s="104"/>
      <c r="N49" s="84"/>
      <c r="O49" s="84"/>
    </row>
    <row r="50" spans="1:15" ht="39.5" x14ac:dyDescent="0.35">
      <c r="A50" s="42" t="s">
        <v>37</v>
      </c>
      <c r="B50" s="38" t="s">
        <v>38</v>
      </c>
      <c r="C50" s="45">
        <v>0</v>
      </c>
      <c r="D50" s="45">
        <v>0</v>
      </c>
      <c r="E50" s="45"/>
      <c r="F50" s="53"/>
      <c r="G50" s="95"/>
      <c r="H50" s="96"/>
      <c r="I50" s="45">
        <v>0</v>
      </c>
      <c r="J50" s="45">
        <v>0</v>
      </c>
      <c r="K50" s="45"/>
      <c r="L50" s="53"/>
      <c r="M50" s="95"/>
      <c r="N50" s="84"/>
      <c r="O50" s="84"/>
    </row>
    <row r="51" spans="1:15" x14ac:dyDescent="0.35">
      <c r="A51" s="42"/>
      <c r="B51" s="38"/>
      <c r="C51" s="45"/>
      <c r="D51" s="45"/>
      <c r="E51" s="45"/>
      <c r="F51" s="53"/>
      <c r="G51" s="95"/>
      <c r="H51" s="96"/>
      <c r="I51" s="45"/>
      <c r="J51" s="45"/>
      <c r="K51" s="45"/>
      <c r="L51" s="53"/>
      <c r="M51" s="95"/>
      <c r="N51" s="84"/>
      <c r="O51" s="84"/>
    </row>
    <row r="52" spans="1:15" x14ac:dyDescent="0.35">
      <c r="A52" s="97"/>
      <c r="B52" s="139" t="s">
        <v>13</v>
      </c>
      <c r="C52" s="123">
        <f>SUM(C50:C51)</f>
        <v>0</v>
      </c>
      <c r="D52" s="123">
        <f>SUM(D50:D51)</f>
        <v>0</v>
      </c>
      <c r="E52" s="124">
        <f>C52-D52</f>
        <v>0</v>
      </c>
      <c r="F52" s="125">
        <v>0</v>
      </c>
      <c r="G52" s="140"/>
      <c r="H52" s="126"/>
      <c r="I52" s="123">
        <f>SUM(I50:I51)</f>
        <v>0</v>
      </c>
      <c r="J52" s="123">
        <f>SUM(J50:J51)</f>
        <v>0</v>
      </c>
      <c r="K52" s="124">
        <f>I52-J52</f>
        <v>0</v>
      </c>
      <c r="L52" s="125">
        <v>0</v>
      </c>
      <c r="M52" s="140"/>
      <c r="N52" s="84"/>
      <c r="O52" s="84"/>
    </row>
    <row r="53" spans="1:15" x14ac:dyDescent="0.35">
      <c r="A53" s="98"/>
      <c r="B53" s="100"/>
      <c r="C53" s="101"/>
      <c r="D53" s="101"/>
      <c r="E53" s="101"/>
      <c r="F53" s="105"/>
      <c r="G53" s="104"/>
      <c r="H53" s="96"/>
      <c r="I53" s="101"/>
      <c r="J53" s="101"/>
      <c r="K53" s="102"/>
      <c r="L53" s="103"/>
      <c r="M53" s="104"/>
      <c r="N53" s="84"/>
      <c r="O53" s="84"/>
    </row>
    <row r="54" spans="1:15" ht="26.5" x14ac:dyDescent="0.35">
      <c r="A54" s="42"/>
      <c r="B54" s="69" t="s">
        <v>39</v>
      </c>
      <c r="C54" s="45">
        <v>0</v>
      </c>
      <c r="D54" s="45">
        <v>3.5</v>
      </c>
      <c r="E54" s="45"/>
      <c r="F54" s="53"/>
      <c r="G54" s="95"/>
      <c r="H54" s="96"/>
      <c r="I54" s="45">
        <v>0</v>
      </c>
      <c r="J54" s="45">
        <v>0</v>
      </c>
      <c r="K54" s="45"/>
      <c r="L54" s="53"/>
      <c r="M54" s="95"/>
      <c r="N54" s="84"/>
      <c r="O54" s="84"/>
    </row>
    <row r="55" spans="1:15" x14ac:dyDescent="0.35">
      <c r="A55" s="42"/>
      <c r="B55" s="38"/>
      <c r="C55" s="45"/>
      <c r="D55" s="45"/>
      <c r="E55" s="45"/>
      <c r="F55" s="53"/>
      <c r="G55" s="95"/>
      <c r="H55" s="96"/>
      <c r="I55" s="45"/>
      <c r="J55" s="45"/>
      <c r="K55" s="45"/>
      <c r="L55" s="53"/>
      <c r="M55" s="95"/>
      <c r="N55" s="84"/>
      <c r="O55" s="84"/>
    </row>
    <row r="56" spans="1:15" x14ac:dyDescent="0.35">
      <c r="A56" s="42"/>
      <c r="B56" s="139" t="s">
        <v>13</v>
      </c>
      <c r="C56" s="123">
        <f>SUM(C54:C55)</f>
        <v>0</v>
      </c>
      <c r="D56" s="123">
        <f>SUM(D54:D55)</f>
        <v>3.5</v>
      </c>
      <c r="E56" s="124">
        <f>C56-D56</f>
        <v>-3.5</v>
      </c>
      <c r="F56" s="125">
        <f>E56/D56</f>
        <v>-1</v>
      </c>
      <c r="G56" s="140"/>
      <c r="H56" s="126"/>
      <c r="I56" s="123"/>
      <c r="J56" s="123"/>
      <c r="K56" s="124">
        <f>I56-J56</f>
        <v>0</v>
      </c>
      <c r="L56" s="125">
        <v>0</v>
      </c>
      <c r="M56" s="140"/>
      <c r="N56" s="84"/>
      <c r="O56" s="84"/>
    </row>
    <row r="57" spans="1:15" x14ac:dyDescent="0.35">
      <c r="A57" s="98"/>
      <c r="B57" s="100"/>
      <c r="C57" s="101"/>
      <c r="D57" s="101"/>
      <c r="E57" s="101"/>
      <c r="F57" s="105"/>
      <c r="G57" s="104"/>
      <c r="H57" s="96"/>
      <c r="I57" s="101"/>
      <c r="J57" s="101"/>
      <c r="K57" s="101"/>
      <c r="L57" s="105"/>
      <c r="M57" s="104"/>
      <c r="N57" s="84"/>
      <c r="O57" s="84"/>
    </row>
    <row r="58" spans="1:15" x14ac:dyDescent="0.35">
      <c r="A58" s="98"/>
      <c r="B58" s="100"/>
      <c r="C58" s="101"/>
      <c r="D58" s="101"/>
      <c r="E58" s="102"/>
      <c r="F58" s="103"/>
      <c r="G58" s="104"/>
      <c r="H58" s="96"/>
      <c r="I58" s="101"/>
      <c r="J58" s="101"/>
      <c r="K58" s="102"/>
      <c r="L58" s="103"/>
      <c r="M58" s="104"/>
      <c r="N58" s="84"/>
      <c r="O58" s="84"/>
    </row>
    <row r="59" spans="1:15" x14ac:dyDescent="0.35">
      <c r="A59" s="42"/>
      <c r="B59" s="69" t="s">
        <v>40</v>
      </c>
      <c r="C59" s="45"/>
      <c r="D59" s="45"/>
      <c r="E59" s="45"/>
      <c r="F59" s="53"/>
      <c r="G59" s="95"/>
      <c r="H59" s="96"/>
      <c r="I59" s="45"/>
      <c r="J59" s="45"/>
      <c r="K59" s="45"/>
      <c r="L59" s="53"/>
      <c r="M59" s="95"/>
      <c r="N59" s="84"/>
      <c r="O59" s="84"/>
    </row>
    <row r="60" spans="1:15" ht="26.5" x14ac:dyDescent="0.35">
      <c r="A60" s="42" t="s">
        <v>41</v>
      </c>
      <c r="B60" s="38" t="s">
        <v>42</v>
      </c>
      <c r="C60" s="45">
        <v>1.7</v>
      </c>
      <c r="D60" s="45">
        <v>8</v>
      </c>
      <c r="E60" s="45"/>
      <c r="F60" s="53"/>
      <c r="G60" s="95"/>
      <c r="H60" s="96"/>
      <c r="I60" s="45">
        <v>0</v>
      </c>
      <c r="J60" s="45">
        <v>0</v>
      </c>
      <c r="K60" s="45"/>
      <c r="L60" s="53"/>
      <c r="M60" s="95"/>
      <c r="N60" s="84"/>
      <c r="O60" s="84"/>
    </row>
    <row r="61" spans="1:15" x14ac:dyDescent="0.35">
      <c r="A61" s="42"/>
      <c r="B61" s="38"/>
      <c r="C61" s="45"/>
      <c r="D61" s="45"/>
      <c r="E61" s="45"/>
      <c r="F61" s="53"/>
      <c r="G61" s="95"/>
      <c r="H61" s="96"/>
      <c r="I61" s="45"/>
      <c r="J61" s="45"/>
      <c r="K61" s="45"/>
      <c r="L61" s="53"/>
      <c r="M61" s="95"/>
      <c r="N61" s="84"/>
      <c r="O61" s="84"/>
    </row>
    <row r="62" spans="1:15" x14ac:dyDescent="0.35">
      <c r="A62" s="97"/>
      <c r="B62" s="139" t="s">
        <v>13</v>
      </c>
      <c r="C62" s="123">
        <f>SUM(C60:C61)</f>
        <v>1.7</v>
      </c>
      <c r="D62" s="123">
        <f>SUM(D60:D61)</f>
        <v>8</v>
      </c>
      <c r="E62" s="124">
        <f>C62-D62</f>
        <v>-6.3</v>
      </c>
      <c r="F62" s="125">
        <f>E62/D62</f>
        <v>-0.78749999999999998</v>
      </c>
      <c r="G62" s="140"/>
      <c r="H62" s="126"/>
      <c r="I62" s="123">
        <f>SUM(I60:I61)</f>
        <v>0</v>
      </c>
      <c r="J62" s="123">
        <f>SUM(J60:J61)</f>
        <v>0</v>
      </c>
      <c r="K62" s="124">
        <f>I62-J62</f>
        <v>0</v>
      </c>
      <c r="L62" s="125">
        <v>0</v>
      </c>
      <c r="M62" s="140"/>
      <c r="N62" s="84"/>
      <c r="O62" s="84"/>
    </row>
    <row r="63" spans="1:15" x14ac:dyDescent="0.35">
      <c r="A63" s="98"/>
      <c r="B63" s="100"/>
      <c r="C63" s="101"/>
      <c r="D63" s="101"/>
      <c r="E63" s="102"/>
      <c r="F63" s="103"/>
      <c r="G63" s="104"/>
      <c r="H63" s="96"/>
      <c r="I63" s="101"/>
      <c r="J63" s="101"/>
      <c r="K63" s="101"/>
      <c r="L63" s="105"/>
      <c r="M63" s="104"/>
      <c r="N63" s="84"/>
      <c r="O63" s="84"/>
    </row>
    <row r="64" spans="1:15" x14ac:dyDescent="0.35">
      <c r="A64" s="97"/>
      <c r="B64" s="139" t="s">
        <v>43</v>
      </c>
      <c r="C64" s="124">
        <f>C8+C12+C16+C20+C24+C28+C36+C40+C44+C48+C62</f>
        <v>346.6</v>
      </c>
      <c r="D64" s="124">
        <f>D8+D12+D16+D20+D24+D28+D36+D40+D44+D48+D56+D62</f>
        <v>276.89999999999998</v>
      </c>
      <c r="E64" s="124">
        <f>C64-D64</f>
        <v>69.700000000000045</v>
      </c>
      <c r="F64" s="125">
        <f>E64/D64</f>
        <v>0.25171542072950542</v>
      </c>
      <c r="G64" s="123"/>
      <c r="H64" s="123"/>
      <c r="I64" s="123">
        <f>I8+I12+I16+I20+I24+I28+I36+I40+I44+I48+I56+I62</f>
        <v>18.3</v>
      </c>
      <c r="J64" s="123">
        <f>J8+J12+J16+J20+J24+J28+J36+J40+J44+J48+J56+J62</f>
        <v>9.6999999999999993</v>
      </c>
      <c r="K64" s="123">
        <f>K8+K12+K16+K20+K24+K28+K36+K40+K44+K48+K56+K62</f>
        <v>8.6</v>
      </c>
      <c r="L64" s="125">
        <f>K64/J64</f>
        <v>0.88659793814432997</v>
      </c>
      <c r="M64" s="140"/>
      <c r="N64" s="84"/>
      <c r="O64" s="84"/>
    </row>
    <row r="65" spans="2:15" x14ac:dyDescent="0.35">
      <c r="B65" s="108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</row>
    <row r="66" spans="2:15" x14ac:dyDescent="0.35">
      <c r="B66" s="108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</row>
    <row r="67" spans="2:15" x14ac:dyDescent="0.35">
      <c r="B67" s="108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</row>
    <row r="68" spans="2:15" x14ac:dyDescent="0.35">
      <c r="B68" s="108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</row>
    <row r="69" spans="2:15" x14ac:dyDescent="0.35">
      <c r="B69" s="108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</row>
    <row r="70" spans="2:15" x14ac:dyDescent="0.35">
      <c r="B70" s="108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</row>
    <row r="71" spans="2:15" x14ac:dyDescent="0.35">
      <c r="B71" s="108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</row>
    <row r="72" spans="2:15" x14ac:dyDescent="0.35">
      <c r="B72" s="108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</row>
    <row r="73" spans="2:15" x14ac:dyDescent="0.35">
      <c r="B73" s="108"/>
      <c r="C73" s="84"/>
      <c r="D73" s="119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</row>
    <row r="74" spans="2:15" x14ac:dyDescent="0.35">
      <c r="B74" s="108"/>
      <c r="C74" s="84"/>
      <c r="D74" s="119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</row>
    <row r="75" spans="2:15" x14ac:dyDescent="0.35">
      <c r="B75" s="108"/>
      <c r="C75" s="84"/>
      <c r="D75" s="119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</row>
    <row r="76" spans="2:15" x14ac:dyDescent="0.35">
      <c r="B76" s="108"/>
      <c r="C76" s="84"/>
      <c r="D76" s="119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</row>
    <row r="77" spans="2:15" x14ac:dyDescent="0.35">
      <c r="B77" s="108"/>
      <c r="C77" s="84"/>
      <c r="D77" s="119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</row>
    <row r="78" spans="2:15" x14ac:dyDescent="0.35">
      <c r="B78" s="108"/>
      <c r="C78" s="84"/>
      <c r="D78" s="119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</row>
    <row r="79" spans="2:15" x14ac:dyDescent="0.35">
      <c r="B79" s="108"/>
      <c r="C79" s="84"/>
      <c r="D79" s="119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</row>
    <row r="80" spans="2:15" x14ac:dyDescent="0.35">
      <c r="B80" s="109"/>
      <c r="C80" s="84"/>
      <c r="D80" s="119"/>
      <c r="E80" s="84"/>
      <c r="F80" s="84"/>
      <c r="G80" s="84"/>
      <c r="H80" s="84"/>
      <c r="I80" s="84"/>
      <c r="J80" s="84"/>
      <c r="K80" s="84"/>
      <c r="L80" s="84"/>
      <c r="M80" s="84"/>
      <c r="N80" s="75"/>
      <c r="O80" s="75"/>
    </row>
    <row r="81" spans="2:13" x14ac:dyDescent="0.35">
      <c r="B81" s="110"/>
      <c r="C81" s="84"/>
      <c r="D81" s="119"/>
      <c r="E81" s="84"/>
      <c r="F81" s="84"/>
      <c r="G81" s="84"/>
      <c r="H81" s="84"/>
      <c r="I81" s="84"/>
      <c r="J81" s="84"/>
      <c r="K81" s="84"/>
      <c r="L81" s="84"/>
      <c r="M81" s="84"/>
    </row>
    <row r="82" spans="2:13" x14ac:dyDescent="0.35">
      <c r="B82" s="111"/>
      <c r="C82" s="84"/>
      <c r="D82" s="119"/>
      <c r="E82" s="84"/>
      <c r="F82" s="84"/>
      <c r="G82" s="84"/>
      <c r="H82" s="84"/>
      <c r="I82" s="84"/>
      <c r="J82" s="84"/>
      <c r="K82" s="84"/>
      <c r="L82" s="84"/>
      <c r="M82" s="84"/>
    </row>
    <row r="83" spans="2:13" x14ac:dyDescent="0.35">
      <c r="B83" s="75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</row>
  </sheetData>
  <pageMargins left="0.25" right="0.25" top="0.75" bottom="0.75" header="0.3" footer="0.3"/>
  <pageSetup paperSize="9" scale="64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17"/>
  <sheetViews>
    <sheetView zoomScaleNormal="100" workbookViewId="0">
      <selection activeCell="G53" sqref="G53"/>
    </sheetView>
  </sheetViews>
  <sheetFormatPr defaultColWidth="9" defaultRowHeight="14.5" x14ac:dyDescent="0.35"/>
  <cols>
    <col min="1" max="1" width="11.54296875" style="33" customWidth="1"/>
    <col min="2" max="2" width="23.453125" style="33" customWidth="1"/>
    <col min="3" max="3" width="18.54296875" style="33" customWidth="1"/>
    <col min="4" max="4" width="13.81640625" style="33" customWidth="1"/>
    <col min="5" max="5" width="12.54296875" style="33" customWidth="1"/>
    <col min="6" max="6" width="10.81640625" style="33" customWidth="1"/>
    <col min="7" max="7" width="11.26953125" style="33" customWidth="1"/>
    <col min="8" max="8" width="7.54296875" style="33" customWidth="1"/>
    <col min="9" max="9" width="2.81640625" style="33" customWidth="1"/>
    <col min="10" max="13" width="9" style="33"/>
    <col min="14" max="14" width="7.54296875" style="33" customWidth="1"/>
    <col min="15" max="16384" width="9" style="33"/>
  </cols>
  <sheetData>
    <row r="2" spans="1:14" ht="15.5" x14ac:dyDescent="0.35">
      <c r="A2" s="32" t="s">
        <v>44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ht="15.5" x14ac:dyDescent="0.35">
      <c r="A3" s="128" t="s">
        <v>1</v>
      </c>
      <c r="B3" s="146" t="s">
        <v>2</v>
      </c>
      <c r="C3" s="147" t="s">
        <v>45</v>
      </c>
      <c r="D3" s="148" t="s">
        <v>3</v>
      </c>
      <c r="E3" s="149"/>
      <c r="F3" s="146"/>
      <c r="G3" s="146"/>
      <c r="H3" s="147"/>
      <c r="I3" s="112"/>
      <c r="J3" s="148" t="s">
        <v>4</v>
      </c>
      <c r="K3" s="149"/>
      <c r="L3" s="146"/>
      <c r="M3" s="146"/>
      <c r="N3" s="147"/>
    </row>
    <row r="4" spans="1:14" ht="78.5" x14ac:dyDescent="0.35">
      <c r="A4" s="150"/>
      <c r="B4" s="113"/>
      <c r="C4" s="114"/>
      <c r="D4" s="34" t="s">
        <v>5</v>
      </c>
      <c r="E4" s="35" t="s">
        <v>6</v>
      </c>
      <c r="F4" s="151" t="s">
        <v>7</v>
      </c>
      <c r="G4" s="152"/>
      <c r="H4" s="36"/>
      <c r="I4" s="112"/>
      <c r="J4" s="34" t="s">
        <v>5</v>
      </c>
      <c r="K4" s="35" t="s">
        <v>6</v>
      </c>
      <c r="L4" s="151" t="s">
        <v>7</v>
      </c>
      <c r="M4" s="152"/>
      <c r="N4" s="36"/>
    </row>
    <row r="5" spans="1:14" ht="34.5" customHeight="1" x14ac:dyDescent="0.35">
      <c r="A5" s="115"/>
      <c r="B5" s="82"/>
      <c r="C5" s="116"/>
      <c r="D5" s="136" t="s">
        <v>8</v>
      </c>
      <c r="E5" s="151"/>
      <c r="F5" s="152"/>
      <c r="G5" s="152" t="s">
        <v>9</v>
      </c>
      <c r="H5" s="37" t="s">
        <v>46</v>
      </c>
      <c r="I5" s="117"/>
      <c r="J5" s="136" t="s">
        <v>8</v>
      </c>
      <c r="K5" s="151"/>
      <c r="L5" s="152"/>
      <c r="M5" s="152" t="s">
        <v>9</v>
      </c>
      <c r="N5" s="37" t="s">
        <v>46</v>
      </c>
    </row>
    <row r="6" spans="1:14" x14ac:dyDescent="0.35">
      <c r="A6" s="153" t="s">
        <v>47</v>
      </c>
      <c r="B6" s="38" t="s">
        <v>48</v>
      </c>
      <c r="C6" s="39"/>
      <c r="D6" s="40">
        <v>0.3</v>
      </c>
      <c r="E6" s="138">
        <v>0.3</v>
      </c>
      <c r="F6" s="154"/>
      <c r="G6" s="154"/>
      <c r="H6" s="41"/>
      <c r="I6" s="112"/>
      <c r="J6" s="40">
        <v>0</v>
      </c>
      <c r="K6" s="138">
        <v>0</v>
      </c>
      <c r="L6" s="154"/>
      <c r="M6" s="154"/>
      <c r="N6" s="41"/>
    </row>
    <row r="7" spans="1:14" x14ac:dyDescent="0.35">
      <c r="A7" s="42"/>
      <c r="B7" s="38"/>
      <c r="C7" s="43"/>
      <c r="D7" s="44"/>
      <c r="E7" s="45"/>
      <c r="F7" s="46"/>
      <c r="G7" s="46"/>
      <c r="H7" s="41"/>
      <c r="I7" s="112"/>
      <c r="J7" s="44"/>
      <c r="K7" s="45"/>
      <c r="L7" s="46"/>
      <c r="M7" s="46"/>
      <c r="N7" s="41"/>
    </row>
    <row r="8" spans="1:14" x14ac:dyDescent="0.35">
      <c r="A8" s="47"/>
      <c r="B8" s="155" t="s">
        <v>13</v>
      </c>
      <c r="C8" s="156"/>
      <c r="D8" s="157">
        <f>SUM(D6:D7)</f>
        <v>0.3</v>
      </c>
      <c r="E8" s="123">
        <f>SUM(E6:E7)</f>
        <v>0.3</v>
      </c>
      <c r="F8" s="124">
        <f>D8-E8</f>
        <v>0</v>
      </c>
      <c r="G8" s="127" t="s">
        <v>34</v>
      </c>
      <c r="H8" s="140"/>
      <c r="I8" s="112"/>
      <c r="J8" s="157">
        <f>SUM(J6:J7)</f>
        <v>0</v>
      </c>
      <c r="K8" s="123">
        <f>SUM(K6:K7)</f>
        <v>0</v>
      </c>
      <c r="L8" s="124">
        <f>J8-K8</f>
        <v>0</v>
      </c>
      <c r="M8" s="125">
        <v>0</v>
      </c>
      <c r="N8" s="140"/>
    </row>
    <row r="9" spans="1:14" x14ac:dyDescent="0.35">
      <c r="A9" s="48"/>
      <c r="B9" s="49"/>
      <c r="C9" s="50"/>
      <c r="D9" s="51"/>
      <c r="E9" s="141"/>
      <c r="F9" s="142"/>
      <c r="G9" s="143"/>
      <c r="H9" s="52"/>
      <c r="I9" s="112"/>
      <c r="J9" s="51"/>
      <c r="K9" s="141"/>
      <c r="L9" s="142"/>
      <c r="M9" s="143"/>
      <c r="N9" s="52"/>
    </row>
    <row r="10" spans="1:14" x14ac:dyDescent="0.35">
      <c r="A10" s="153" t="s">
        <v>49</v>
      </c>
      <c r="B10" s="38" t="s">
        <v>50</v>
      </c>
      <c r="C10" s="39"/>
      <c r="D10" s="40">
        <v>325</v>
      </c>
      <c r="E10" s="40">
        <v>-0.5</v>
      </c>
      <c r="F10" s="154"/>
      <c r="G10" s="154"/>
      <c r="H10" s="41"/>
      <c r="I10" s="112"/>
      <c r="J10" s="40">
        <v>0</v>
      </c>
      <c r="K10" s="138">
        <v>0</v>
      </c>
      <c r="L10" s="154"/>
      <c r="M10" s="154"/>
      <c r="N10" s="41"/>
    </row>
    <row r="11" spans="1:14" x14ac:dyDescent="0.35">
      <c r="A11" s="42"/>
      <c r="B11" s="38"/>
      <c r="C11" s="43"/>
      <c r="D11" s="44"/>
      <c r="E11" s="45"/>
      <c r="F11" s="46"/>
      <c r="G11" s="46"/>
      <c r="H11" s="41"/>
      <c r="I11" s="112"/>
      <c r="J11" s="44"/>
      <c r="K11" s="45"/>
      <c r="L11" s="46"/>
      <c r="M11" s="46"/>
      <c r="N11" s="41"/>
    </row>
    <row r="12" spans="1:14" x14ac:dyDescent="0.35">
      <c r="A12" s="47"/>
      <c r="B12" s="155" t="s">
        <v>13</v>
      </c>
      <c r="C12" s="156"/>
      <c r="D12" s="157">
        <f>SUM(D10:D11)</f>
        <v>325</v>
      </c>
      <c r="E12" s="123">
        <f>SUM(E10:E11)</f>
        <v>-0.5</v>
      </c>
      <c r="F12" s="124">
        <f>D12-E12</f>
        <v>325.5</v>
      </c>
      <c r="G12" s="125">
        <f>F12/E12</f>
        <v>-651</v>
      </c>
      <c r="H12" s="140"/>
      <c r="I12" s="112"/>
      <c r="J12" s="157">
        <f>SUM(J10:J11)</f>
        <v>0</v>
      </c>
      <c r="K12" s="123">
        <f>SUM(K10:K11)</f>
        <v>0</v>
      </c>
      <c r="L12" s="124">
        <f>J12-K12</f>
        <v>0</v>
      </c>
      <c r="M12" s="125">
        <v>0</v>
      </c>
      <c r="N12" s="140"/>
    </row>
    <row r="13" spans="1:14" x14ac:dyDescent="0.35">
      <c r="A13" s="48"/>
      <c r="B13" s="49"/>
      <c r="C13" s="50"/>
      <c r="D13" s="51"/>
      <c r="E13" s="141"/>
      <c r="F13" s="142"/>
      <c r="G13" s="143"/>
      <c r="H13" s="52"/>
      <c r="I13" s="112"/>
      <c r="J13" s="51"/>
      <c r="K13" s="141"/>
      <c r="L13" s="142"/>
      <c r="M13" s="143"/>
      <c r="N13" s="52"/>
    </row>
    <row r="14" spans="1:14" ht="26.5" x14ac:dyDescent="0.35">
      <c r="A14" s="42" t="s">
        <v>51</v>
      </c>
      <c r="B14" s="38" t="s">
        <v>52</v>
      </c>
      <c r="C14" s="39" t="s">
        <v>53</v>
      </c>
      <c r="D14" s="44">
        <v>10</v>
      </c>
      <c r="E14" s="45">
        <v>10</v>
      </c>
      <c r="F14" s="46"/>
      <c r="G14" s="46"/>
      <c r="H14" s="41"/>
      <c r="I14" s="112"/>
      <c r="J14" s="44">
        <v>0</v>
      </c>
      <c r="K14" s="45">
        <v>0</v>
      </c>
      <c r="L14" s="46"/>
      <c r="M14" s="46"/>
      <c r="N14" s="41"/>
    </row>
    <row r="15" spans="1:14" x14ac:dyDescent="0.35">
      <c r="A15" s="42"/>
      <c r="B15" s="38"/>
      <c r="C15" s="43" t="s">
        <v>54</v>
      </c>
      <c r="D15" s="44">
        <v>8</v>
      </c>
      <c r="E15" s="45">
        <v>8</v>
      </c>
      <c r="F15" s="46"/>
      <c r="G15" s="46"/>
      <c r="H15" s="41"/>
      <c r="I15" s="112"/>
      <c r="J15" s="44">
        <v>0</v>
      </c>
      <c r="K15" s="45">
        <v>0</v>
      </c>
      <c r="L15" s="46"/>
      <c r="M15" s="46"/>
      <c r="N15" s="41"/>
    </row>
    <row r="16" spans="1:14" x14ac:dyDescent="0.35">
      <c r="A16" s="42"/>
      <c r="B16" s="38"/>
      <c r="C16" s="43"/>
      <c r="D16" s="44"/>
      <c r="E16" s="45"/>
      <c r="F16" s="46"/>
      <c r="G16" s="46"/>
      <c r="H16" s="41"/>
      <c r="I16" s="112"/>
      <c r="J16" s="44"/>
      <c r="K16" s="45"/>
      <c r="L16" s="46"/>
      <c r="M16" s="46"/>
      <c r="N16" s="41"/>
    </row>
    <row r="17" spans="1:14" x14ac:dyDescent="0.35">
      <c r="A17" s="47"/>
      <c r="B17" s="155" t="s">
        <v>13</v>
      </c>
      <c r="C17" s="156"/>
      <c r="D17" s="157">
        <f>SUM(D14:D16)</f>
        <v>18</v>
      </c>
      <c r="E17" s="123">
        <f>SUM(E14:E16)</f>
        <v>18</v>
      </c>
      <c r="F17" s="124">
        <f>D17-E17</f>
        <v>0</v>
      </c>
      <c r="G17" s="125">
        <f>F17/E17</f>
        <v>0</v>
      </c>
      <c r="H17" s="140"/>
      <c r="I17" s="112"/>
      <c r="J17" s="157">
        <f>SUM(J14:J16)</f>
        <v>0</v>
      </c>
      <c r="K17" s="123">
        <f>SUM(K14:K16)</f>
        <v>0</v>
      </c>
      <c r="L17" s="124">
        <f>J17-K17</f>
        <v>0</v>
      </c>
      <c r="M17" s="125">
        <v>0</v>
      </c>
      <c r="N17" s="140"/>
    </row>
    <row r="18" spans="1:14" x14ac:dyDescent="0.35">
      <c r="A18" s="48"/>
      <c r="B18" s="49"/>
      <c r="C18" s="50"/>
      <c r="D18" s="51"/>
      <c r="E18" s="141"/>
      <c r="F18" s="142"/>
      <c r="G18" s="143"/>
      <c r="H18" s="52"/>
      <c r="I18" s="112"/>
      <c r="J18" s="51"/>
      <c r="K18" s="141"/>
      <c r="L18" s="142"/>
      <c r="M18" s="143"/>
      <c r="N18" s="52"/>
    </row>
    <row r="19" spans="1:14" x14ac:dyDescent="0.35">
      <c r="A19" s="42" t="s">
        <v>55</v>
      </c>
      <c r="B19" s="38" t="s">
        <v>56</v>
      </c>
      <c r="C19" s="43"/>
      <c r="D19" s="44">
        <v>-2</v>
      </c>
      <c r="E19" s="45">
        <v>-4</v>
      </c>
      <c r="F19" s="46"/>
      <c r="G19" s="46"/>
      <c r="H19" s="41"/>
      <c r="I19" s="112"/>
      <c r="J19" s="44">
        <v>0</v>
      </c>
      <c r="K19" s="45">
        <v>0</v>
      </c>
      <c r="L19" s="46"/>
      <c r="M19" s="46"/>
      <c r="N19" s="41"/>
    </row>
    <row r="20" spans="1:14" x14ac:dyDescent="0.35">
      <c r="A20" s="42"/>
      <c r="B20" s="38"/>
      <c r="C20" s="43"/>
      <c r="D20" s="44"/>
      <c r="E20" s="45"/>
      <c r="F20" s="46"/>
      <c r="G20" s="46"/>
      <c r="H20" s="41"/>
      <c r="I20" s="112"/>
      <c r="J20" s="44"/>
      <c r="K20" s="45"/>
      <c r="L20" s="46"/>
      <c r="M20" s="46"/>
      <c r="N20" s="41"/>
    </row>
    <row r="21" spans="1:14" x14ac:dyDescent="0.35">
      <c r="A21" s="47"/>
      <c r="B21" s="155" t="s">
        <v>13</v>
      </c>
      <c r="C21" s="156"/>
      <c r="D21" s="157">
        <f>SUM(D19:D20)</f>
        <v>-2</v>
      </c>
      <c r="E21" s="123">
        <f>SUM(E19:E20)</f>
        <v>-4</v>
      </c>
      <c r="F21" s="124">
        <f>D21-E21</f>
        <v>2</v>
      </c>
      <c r="G21" s="125">
        <f>F21/E21</f>
        <v>-0.5</v>
      </c>
      <c r="H21" s="140"/>
      <c r="I21" s="112"/>
      <c r="J21" s="157">
        <f>SUM(J19:J20)</f>
        <v>0</v>
      </c>
      <c r="K21" s="123">
        <f>SUM(K19:K20)</f>
        <v>0</v>
      </c>
      <c r="L21" s="124">
        <f>J21-K21</f>
        <v>0</v>
      </c>
      <c r="M21" s="125">
        <v>0</v>
      </c>
      <c r="N21" s="140"/>
    </row>
    <row r="22" spans="1:14" x14ac:dyDescent="0.35">
      <c r="A22" s="48"/>
      <c r="B22" s="49"/>
      <c r="C22" s="50"/>
      <c r="D22" s="51"/>
      <c r="E22" s="141"/>
      <c r="F22" s="142"/>
      <c r="G22" s="143"/>
      <c r="H22" s="52"/>
      <c r="I22" s="112"/>
      <c r="J22" s="51"/>
      <c r="K22" s="141"/>
      <c r="L22" s="142"/>
      <c r="M22" s="143"/>
      <c r="N22" s="52"/>
    </row>
    <row r="23" spans="1:14" x14ac:dyDescent="0.35">
      <c r="A23" s="42" t="s">
        <v>57</v>
      </c>
      <c r="B23" s="38" t="s">
        <v>58</v>
      </c>
      <c r="C23" s="43"/>
      <c r="D23" s="44">
        <v>-21.9</v>
      </c>
      <c r="E23" s="45">
        <v>-21.9</v>
      </c>
      <c r="F23" s="46"/>
      <c r="G23" s="53"/>
      <c r="H23" s="54"/>
      <c r="I23" s="112"/>
      <c r="J23" s="44">
        <v>-1613.5</v>
      </c>
      <c r="K23" s="45">
        <v>-1613.5</v>
      </c>
      <c r="L23" s="46"/>
      <c r="M23" s="53"/>
      <c r="N23" s="54"/>
    </row>
    <row r="24" spans="1:14" x14ac:dyDescent="0.35">
      <c r="A24" s="42"/>
      <c r="B24" s="38"/>
      <c r="C24" s="43"/>
      <c r="D24" s="44"/>
      <c r="E24" s="45"/>
      <c r="F24" s="46"/>
      <c r="G24" s="53"/>
      <c r="H24" s="54"/>
      <c r="I24" s="112"/>
      <c r="J24" s="44"/>
      <c r="K24" s="45"/>
      <c r="L24" s="46"/>
      <c r="M24" s="53"/>
      <c r="N24" s="54"/>
    </row>
    <row r="25" spans="1:14" x14ac:dyDescent="0.35">
      <c r="A25" s="47"/>
      <c r="B25" s="155" t="s">
        <v>13</v>
      </c>
      <c r="C25" s="156"/>
      <c r="D25" s="157">
        <f>SUM(D23:D24)</f>
        <v>-21.9</v>
      </c>
      <c r="E25" s="123">
        <f>SUM(E23:E24)</f>
        <v>-21.9</v>
      </c>
      <c r="F25" s="124">
        <f>D25-E25</f>
        <v>0</v>
      </c>
      <c r="G25" s="125">
        <f>F25/E25</f>
        <v>0</v>
      </c>
      <c r="H25" s="140"/>
      <c r="I25" s="112"/>
      <c r="J25" s="157">
        <f>SUM(J23:J24)</f>
        <v>-1613.5</v>
      </c>
      <c r="K25" s="123">
        <f>SUM(K23:K24)</f>
        <v>-1613.5</v>
      </c>
      <c r="L25" s="124">
        <f>J25-K25</f>
        <v>0</v>
      </c>
      <c r="M25" s="125">
        <f>L25/K25*-1</f>
        <v>0</v>
      </c>
      <c r="N25" s="140"/>
    </row>
    <row r="26" spans="1:14" ht="26.5" x14ac:dyDescent="0.35">
      <c r="A26" s="42" t="s">
        <v>59</v>
      </c>
      <c r="B26" s="38" t="s">
        <v>60</v>
      </c>
      <c r="C26" s="43"/>
      <c r="D26" s="44">
        <v>55564.5</v>
      </c>
      <c r="E26" s="45">
        <v>0</v>
      </c>
      <c r="F26" s="46"/>
      <c r="G26" s="53"/>
      <c r="H26" s="54"/>
      <c r="I26" s="112"/>
      <c r="J26" s="44">
        <v>-2.6</v>
      </c>
      <c r="K26" s="45">
        <v>0</v>
      </c>
      <c r="L26" s="46"/>
      <c r="M26" s="53"/>
      <c r="N26" s="54"/>
    </row>
    <row r="27" spans="1:14" x14ac:dyDescent="0.35">
      <c r="A27" s="42"/>
      <c r="B27" s="38"/>
      <c r="C27" s="43"/>
      <c r="D27" s="44"/>
      <c r="E27" s="45"/>
      <c r="F27" s="46"/>
      <c r="G27" s="53"/>
      <c r="H27" s="54"/>
      <c r="I27" s="112"/>
      <c r="J27" s="44"/>
      <c r="K27" s="45"/>
      <c r="L27" s="85"/>
      <c r="M27" s="86"/>
      <c r="N27" s="54"/>
    </row>
    <row r="28" spans="1:14" x14ac:dyDescent="0.35">
      <c r="A28" s="47"/>
      <c r="B28" s="155"/>
      <c r="C28" s="156"/>
      <c r="D28" s="157">
        <f>SUM(D26:D27)</f>
        <v>55564.5</v>
      </c>
      <c r="E28" s="123">
        <f>SUM(E26:E27)</f>
        <v>0</v>
      </c>
      <c r="F28" s="124">
        <f>D28-E28</f>
        <v>55564.5</v>
      </c>
      <c r="G28" s="127" t="s">
        <v>34</v>
      </c>
      <c r="H28" s="140"/>
      <c r="I28" s="112"/>
      <c r="J28" s="157">
        <f>SUM(J26:J27)</f>
        <v>-2.6</v>
      </c>
      <c r="K28" s="123">
        <f>SUM(K26:K27)</f>
        <v>0</v>
      </c>
      <c r="L28" s="124">
        <f>J28-K28</f>
        <v>-2.6</v>
      </c>
      <c r="M28" s="127" t="s">
        <v>34</v>
      </c>
      <c r="N28" s="140"/>
    </row>
    <row r="29" spans="1:14" x14ac:dyDescent="0.35">
      <c r="A29" s="48"/>
      <c r="B29" s="49"/>
      <c r="C29" s="50"/>
      <c r="D29" s="51"/>
      <c r="E29" s="141"/>
      <c r="F29" s="142"/>
      <c r="G29" s="143"/>
      <c r="H29" s="52"/>
      <c r="I29" s="112"/>
      <c r="J29" s="51"/>
      <c r="K29" s="141"/>
      <c r="L29" s="142"/>
      <c r="M29" s="143"/>
      <c r="N29" s="52"/>
    </row>
    <row r="30" spans="1:14" ht="26.5" x14ac:dyDescent="0.35">
      <c r="A30" s="42" t="s">
        <v>61</v>
      </c>
      <c r="B30" s="38" t="s">
        <v>62</v>
      </c>
      <c r="C30" s="43"/>
      <c r="D30" s="44">
        <v>95.9</v>
      </c>
      <c r="E30" s="44">
        <v>85.9</v>
      </c>
      <c r="F30" s="46"/>
      <c r="G30" s="53"/>
      <c r="H30" s="54"/>
      <c r="I30" s="112"/>
      <c r="J30" s="44">
        <v>3</v>
      </c>
      <c r="K30" s="45">
        <v>3</v>
      </c>
      <c r="L30" s="46"/>
      <c r="M30" s="53"/>
      <c r="N30" s="54"/>
    </row>
    <row r="31" spans="1:14" x14ac:dyDescent="0.35">
      <c r="A31" s="42"/>
      <c r="B31" s="38"/>
      <c r="C31" s="43"/>
      <c r="D31" s="44"/>
      <c r="E31" s="45"/>
      <c r="F31" s="46"/>
      <c r="G31" s="53"/>
      <c r="H31" s="54"/>
      <c r="I31" s="112"/>
      <c r="J31" s="44"/>
      <c r="K31" s="45"/>
      <c r="L31" s="46"/>
      <c r="M31" s="53"/>
      <c r="N31" s="54"/>
    </row>
    <row r="32" spans="1:14" x14ac:dyDescent="0.35">
      <c r="A32" s="47"/>
      <c r="B32" s="155" t="s">
        <v>13</v>
      </c>
      <c r="C32" s="156"/>
      <c r="D32" s="157">
        <f>SUM(D30:D31)</f>
        <v>95.9</v>
      </c>
      <c r="E32" s="123">
        <f>SUM(E30:E31)</f>
        <v>85.9</v>
      </c>
      <c r="F32" s="124">
        <f>D32-E32</f>
        <v>10</v>
      </c>
      <c r="G32" s="125">
        <f>F32/E32</f>
        <v>0.11641443538998836</v>
      </c>
      <c r="H32" s="140"/>
      <c r="I32" s="112"/>
      <c r="J32" s="157">
        <f>SUM(J30:J31)</f>
        <v>3</v>
      </c>
      <c r="K32" s="123">
        <f>SUM(K30:K31)</f>
        <v>3</v>
      </c>
      <c r="L32" s="124">
        <f>J32-K32</f>
        <v>0</v>
      </c>
      <c r="M32" s="125">
        <f>L32/K32*-1</f>
        <v>0</v>
      </c>
      <c r="N32" s="140"/>
    </row>
    <row r="33" spans="1:14" x14ac:dyDescent="0.35">
      <c r="A33" s="48"/>
      <c r="B33" s="49"/>
      <c r="C33" s="50"/>
      <c r="D33" s="51"/>
      <c r="E33" s="141"/>
      <c r="F33" s="142"/>
      <c r="G33" s="143"/>
      <c r="H33" s="52"/>
      <c r="I33" s="112"/>
      <c r="J33" s="51"/>
      <c r="K33" s="141"/>
      <c r="L33" s="142"/>
      <c r="M33" s="143"/>
      <c r="N33" s="52"/>
    </row>
    <row r="34" spans="1:14" ht="26.5" x14ac:dyDescent="0.35">
      <c r="A34" s="42" t="s">
        <v>63</v>
      </c>
      <c r="B34" s="38" t="s">
        <v>64</v>
      </c>
      <c r="C34" s="43"/>
      <c r="D34" s="44">
        <v>117</v>
      </c>
      <c r="E34" s="45">
        <v>85</v>
      </c>
      <c r="F34" s="46"/>
      <c r="G34" s="53"/>
      <c r="H34" s="54"/>
      <c r="I34" s="112"/>
      <c r="J34" s="44">
        <v>0.5</v>
      </c>
      <c r="K34" s="45">
        <v>0.5</v>
      </c>
      <c r="L34" s="46"/>
      <c r="M34" s="53"/>
      <c r="N34" s="54"/>
    </row>
    <row r="35" spans="1:14" x14ac:dyDescent="0.35">
      <c r="A35" s="42"/>
      <c r="B35" s="38"/>
      <c r="C35" s="43"/>
      <c r="D35" s="44"/>
      <c r="E35" s="45"/>
      <c r="F35" s="46"/>
      <c r="G35" s="53"/>
      <c r="H35" s="54"/>
      <c r="I35" s="112"/>
      <c r="J35" s="44"/>
      <c r="K35" s="45"/>
      <c r="L35" s="46"/>
      <c r="M35" s="53"/>
      <c r="N35" s="54"/>
    </row>
    <row r="36" spans="1:14" x14ac:dyDescent="0.35">
      <c r="A36" s="47"/>
      <c r="B36" s="155" t="s">
        <v>13</v>
      </c>
      <c r="C36" s="156"/>
      <c r="D36" s="157">
        <f>SUM(D33:D35)</f>
        <v>117</v>
      </c>
      <c r="E36" s="123">
        <f>SUM(E33:E35)</f>
        <v>85</v>
      </c>
      <c r="F36" s="124">
        <f>D36-E36</f>
        <v>32</v>
      </c>
      <c r="G36" s="125">
        <f>F36/E36</f>
        <v>0.37647058823529411</v>
      </c>
      <c r="H36" s="140"/>
      <c r="I36" s="112"/>
      <c r="J36" s="157">
        <f>SUM(J33:J35)</f>
        <v>0.5</v>
      </c>
      <c r="K36" s="123">
        <f>SUM(K33:K35)</f>
        <v>0.5</v>
      </c>
      <c r="L36" s="124">
        <f>J36-K36</f>
        <v>0</v>
      </c>
      <c r="M36" s="125">
        <f>L36/K36*-1</f>
        <v>0</v>
      </c>
      <c r="N36" s="140"/>
    </row>
    <row r="37" spans="1:14" x14ac:dyDescent="0.35">
      <c r="A37" s="48"/>
      <c r="B37" s="49"/>
      <c r="C37" s="50"/>
      <c r="D37" s="51"/>
      <c r="E37" s="141"/>
      <c r="F37" s="142"/>
      <c r="G37" s="143"/>
      <c r="H37" s="52"/>
      <c r="I37" s="112"/>
      <c r="J37" s="51"/>
      <c r="K37" s="141"/>
      <c r="L37" s="142"/>
      <c r="M37" s="143"/>
      <c r="N37" s="52"/>
    </row>
    <row r="38" spans="1:14" x14ac:dyDescent="0.35">
      <c r="A38" s="55" t="s">
        <v>65</v>
      </c>
      <c r="B38" s="56" t="s">
        <v>66</v>
      </c>
      <c r="C38" s="57"/>
      <c r="D38" s="58">
        <v>-74.5</v>
      </c>
      <c r="E38" s="59">
        <v>175</v>
      </c>
      <c r="F38" s="60"/>
      <c r="G38" s="61"/>
      <c r="H38" s="54"/>
      <c r="I38" s="112"/>
      <c r="J38" s="58">
        <v>-303</v>
      </c>
      <c r="K38" s="59">
        <v>0</v>
      </c>
      <c r="L38" s="60"/>
      <c r="M38" s="61"/>
      <c r="N38" s="54"/>
    </row>
    <row r="39" spans="1:14" x14ac:dyDescent="0.35">
      <c r="A39" s="55"/>
      <c r="B39" s="56"/>
      <c r="C39" s="57"/>
      <c r="D39" s="58"/>
      <c r="E39" s="59"/>
      <c r="F39" s="60"/>
      <c r="G39" s="61"/>
      <c r="H39" s="54"/>
      <c r="I39" s="112"/>
      <c r="J39" s="58"/>
      <c r="K39" s="59"/>
      <c r="L39" s="60"/>
      <c r="M39" s="61"/>
      <c r="N39" s="54"/>
    </row>
    <row r="40" spans="1:14" x14ac:dyDescent="0.35">
      <c r="A40" s="47"/>
      <c r="B40" s="155" t="s">
        <v>13</v>
      </c>
      <c r="C40" s="156"/>
      <c r="D40" s="157">
        <f>SUM(D37:D39)</f>
        <v>-74.5</v>
      </c>
      <c r="E40" s="123">
        <f>SUM(E37:E39)</f>
        <v>175</v>
      </c>
      <c r="F40" s="124">
        <f>D40-E40</f>
        <v>-249.5</v>
      </c>
      <c r="G40" s="125">
        <f>F40/E40</f>
        <v>-1.4257142857142857</v>
      </c>
      <c r="H40" s="140"/>
      <c r="I40" s="112"/>
      <c r="J40" s="157">
        <f>SUM(J37:J39)</f>
        <v>-303</v>
      </c>
      <c r="K40" s="123">
        <f>SUM(K37:K39)</f>
        <v>0</v>
      </c>
      <c r="L40" s="124">
        <f>J40-K40</f>
        <v>-303</v>
      </c>
      <c r="M40" s="127" t="s">
        <v>34</v>
      </c>
      <c r="N40" s="140"/>
    </row>
    <row r="41" spans="1:14" x14ac:dyDescent="0.35">
      <c r="A41" s="48"/>
      <c r="B41" s="49"/>
      <c r="C41" s="50"/>
      <c r="D41" s="51"/>
      <c r="E41" s="141"/>
      <c r="F41" s="142"/>
      <c r="G41" s="143"/>
      <c r="H41" s="52"/>
      <c r="I41" s="112"/>
      <c r="J41" s="51"/>
      <c r="K41" s="141"/>
      <c r="L41" s="142"/>
      <c r="M41" s="143"/>
      <c r="N41" s="52"/>
    </row>
    <row r="42" spans="1:14" ht="26.5" x14ac:dyDescent="0.35">
      <c r="A42" s="55" t="s">
        <v>67</v>
      </c>
      <c r="B42" s="56" t="s">
        <v>68</v>
      </c>
      <c r="C42" s="68" t="s">
        <v>69</v>
      </c>
      <c r="D42" s="58">
        <v>0</v>
      </c>
      <c r="E42" s="59">
        <v>0</v>
      </c>
      <c r="F42" s="60"/>
      <c r="G42" s="61"/>
      <c r="H42" s="54"/>
      <c r="I42" s="112"/>
      <c r="J42" s="58">
        <v>0</v>
      </c>
      <c r="K42" s="59">
        <v>0</v>
      </c>
      <c r="L42" s="60"/>
      <c r="M42" s="61"/>
      <c r="N42" s="54"/>
    </row>
    <row r="43" spans="1:14" x14ac:dyDescent="0.35">
      <c r="A43" s="55"/>
      <c r="B43" s="56"/>
      <c r="C43" s="57" t="s">
        <v>70</v>
      </c>
      <c r="D43" s="58">
        <v>10</v>
      </c>
      <c r="E43" s="59">
        <v>10</v>
      </c>
      <c r="F43" s="60"/>
      <c r="G43" s="61"/>
      <c r="H43" s="54"/>
      <c r="I43" s="112"/>
      <c r="J43" s="58">
        <v>175</v>
      </c>
      <c r="K43" s="59">
        <v>175</v>
      </c>
      <c r="L43" s="60"/>
      <c r="M43" s="61"/>
      <c r="N43" s="54"/>
    </row>
    <row r="44" spans="1:14" x14ac:dyDescent="0.35">
      <c r="A44" s="55"/>
      <c r="B44" s="56"/>
      <c r="C44" s="57"/>
      <c r="D44" s="58"/>
      <c r="E44" s="59"/>
      <c r="F44" s="60"/>
      <c r="G44" s="61"/>
      <c r="H44" s="54"/>
      <c r="I44" s="112"/>
      <c r="J44" s="58"/>
      <c r="K44" s="59"/>
      <c r="L44" s="60"/>
      <c r="M44" s="61"/>
      <c r="N44" s="54"/>
    </row>
    <row r="45" spans="1:14" x14ac:dyDescent="0.35">
      <c r="A45" s="47"/>
      <c r="B45" s="155" t="s">
        <v>13</v>
      </c>
      <c r="C45" s="156"/>
      <c r="D45" s="157">
        <f>SUM(D42:D44)</f>
        <v>10</v>
      </c>
      <c r="E45" s="123">
        <f>SUM(E42:E44)</f>
        <v>10</v>
      </c>
      <c r="F45" s="124">
        <f>D45-E45</f>
        <v>0</v>
      </c>
      <c r="G45" s="125">
        <v>0</v>
      </c>
      <c r="H45" s="140"/>
      <c r="I45" s="112"/>
      <c r="J45" s="157">
        <f>SUM(J42:J44)</f>
        <v>175</v>
      </c>
      <c r="K45" s="123">
        <f>SUM(K42:K44)</f>
        <v>175</v>
      </c>
      <c r="L45" s="124">
        <f>J45-K45</f>
        <v>0</v>
      </c>
      <c r="M45" s="125">
        <f>L45/K45</f>
        <v>0</v>
      </c>
      <c r="N45" s="140"/>
    </row>
    <row r="46" spans="1:14" x14ac:dyDescent="0.35">
      <c r="A46" s="48"/>
      <c r="B46" s="49"/>
      <c r="C46" s="50"/>
      <c r="D46" s="51"/>
      <c r="E46" s="141"/>
      <c r="F46" s="142"/>
      <c r="G46" s="143"/>
      <c r="H46" s="52"/>
      <c r="I46" s="112"/>
      <c r="J46" s="51"/>
      <c r="K46" s="141"/>
      <c r="L46" s="142"/>
      <c r="M46" s="143"/>
      <c r="N46" s="52"/>
    </row>
    <row r="47" spans="1:14" ht="26.5" x14ac:dyDescent="0.35">
      <c r="A47" s="42" t="s">
        <v>71</v>
      </c>
      <c r="B47" s="38" t="s">
        <v>36</v>
      </c>
      <c r="C47" s="43"/>
      <c r="D47" s="44">
        <v>1</v>
      </c>
      <c r="E47" s="45">
        <v>1</v>
      </c>
      <c r="F47" s="46"/>
      <c r="G47" s="53"/>
      <c r="H47" s="41"/>
      <c r="I47" s="112"/>
      <c r="J47" s="44">
        <v>0</v>
      </c>
      <c r="K47" s="45">
        <v>0</v>
      </c>
      <c r="L47" s="46"/>
      <c r="M47" s="53"/>
      <c r="N47" s="41"/>
    </row>
    <row r="48" spans="1:14" x14ac:dyDescent="0.35">
      <c r="A48" s="42"/>
      <c r="B48" s="38"/>
      <c r="C48" s="43"/>
      <c r="D48" s="44"/>
      <c r="E48" s="45"/>
      <c r="F48" s="46"/>
      <c r="G48" s="53"/>
      <c r="H48" s="41"/>
      <c r="I48" s="112"/>
      <c r="J48" s="44"/>
      <c r="K48" s="45"/>
      <c r="L48" s="46"/>
      <c r="M48" s="53"/>
      <c r="N48" s="41"/>
    </row>
    <row r="49" spans="1:14" x14ac:dyDescent="0.35">
      <c r="A49" s="47"/>
      <c r="B49" s="155" t="s">
        <v>13</v>
      </c>
      <c r="C49" s="156"/>
      <c r="D49" s="157">
        <f>SUM(D46:D48)</f>
        <v>1</v>
      </c>
      <c r="E49" s="123">
        <f>SUM(E46:E48)</f>
        <v>1</v>
      </c>
      <c r="F49" s="124">
        <f>D49-E49</f>
        <v>0</v>
      </c>
      <c r="G49" s="125">
        <f>F49/E49</f>
        <v>0</v>
      </c>
      <c r="H49" s="140"/>
      <c r="I49" s="112"/>
      <c r="J49" s="157">
        <f>SUM(J46:J48)</f>
        <v>0</v>
      </c>
      <c r="K49" s="123">
        <f>SUM(K46:K48)</f>
        <v>0</v>
      </c>
      <c r="L49" s="124">
        <f>J49-K49</f>
        <v>0</v>
      </c>
      <c r="M49" s="125">
        <v>0</v>
      </c>
      <c r="N49" s="140"/>
    </row>
    <row r="50" spans="1:14" x14ac:dyDescent="0.35">
      <c r="A50" s="48"/>
      <c r="B50" s="49"/>
      <c r="C50" s="50"/>
      <c r="D50" s="51"/>
      <c r="E50" s="141"/>
      <c r="F50" s="142"/>
      <c r="G50" s="143"/>
      <c r="H50" s="52"/>
      <c r="I50" s="112"/>
      <c r="J50" s="51"/>
      <c r="K50" s="141"/>
      <c r="L50" s="142"/>
      <c r="M50" s="143"/>
      <c r="N50" s="52"/>
    </row>
    <row r="51" spans="1:14" ht="26.5" x14ac:dyDescent="0.35">
      <c r="A51" s="42" t="s">
        <v>72</v>
      </c>
      <c r="B51" s="38" t="s">
        <v>73</v>
      </c>
      <c r="C51" s="43"/>
      <c r="D51" s="44">
        <v>0</v>
      </c>
      <c r="E51" s="45">
        <v>0</v>
      </c>
      <c r="F51" s="46"/>
      <c r="G51" s="53"/>
      <c r="H51" s="41"/>
      <c r="I51" s="112"/>
      <c r="J51" s="44">
        <v>105</v>
      </c>
      <c r="K51" s="45">
        <v>105</v>
      </c>
      <c r="L51" s="46"/>
      <c r="M51" s="53"/>
      <c r="N51" s="41"/>
    </row>
    <row r="52" spans="1:14" x14ac:dyDescent="0.35">
      <c r="A52" s="42"/>
      <c r="B52" s="38"/>
      <c r="C52" s="43"/>
      <c r="D52" s="44"/>
      <c r="E52" s="45"/>
      <c r="F52" s="46"/>
      <c r="G52" s="53"/>
      <c r="H52" s="41"/>
      <c r="I52" s="112"/>
      <c r="J52" s="44"/>
      <c r="K52" s="45"/>
      <c r="L52" s="46"/>
      <c r="M52" s="53"/>
      <c r="N52" s="41"/>
    </row>
    <row r="53" spans="1:14" x14ac:dyDescent="0.35">
      <c r="A53" s="47"/>
      <c r="B53" s="155" t="s">
        <v>13</v>
      </c>
      <c r="C53" s="156"/>
      <c r="D53" s="157">
        <f>SUM(D50:D52)</f>
        <v>0</v>
      </c>
      <c r="E53" s="123">
        <f>SUM(E50:E52)</f>
        <v>0</v>
      </c>
      <c r="F53" s="124">
        <f>D53-E53</f>
        <v>0</v>
      </c>
      <c r="G53" s="127" t="s">
        <v>34</v>
      </c>
      <c r="H53" s="140"/>
      <c r="I53" s="112"/>
      <c r="J53" s="157">
        <f>SUM(J50:J52)</f>
        <v>105</v>
      </c>
      <c r="K53" s="123">
        <f>SUM(K50:K52)</f>
        <v>105</v>
      </c>
      <c r="L53" s="124">
        <f>J53-K53</f>
        <v>0</v>
      </c>
      <c r="M53" s="125">
        <v>0</v>
      </c>
      <c r="N53" s="140"/>
    </row>
    <row r="54" spans="1:14" x14ac:dyDescent="0.35">
      <c r="A54" s="48"/>
      <c r="B54" s="49"/>
      <c r="C54" s="50"/>
      <c r="D54" s="51"/>
      <c r="E54" s="141"/>
      <c r="F54" s="142"/>
      <c r="G54" s="143"/>
      <c r="H54" s="52"/>
      <c r="I54" s="112"/>
      <c r="J54" s="51"/>
      <c r="K54" s="141"/>
      <c r="L54" s="142"/>
      <c r="M54" s="143"/>
      <c r="N54" s="52"/>
    </row>
    <row r="55" spans="1:14" ht="26.5" x14ac:dyDescent="0.35">
      <c r="A55" s="42" t="s">
        <v>74</v>
      </c>
      <c r="B55" s="38" t="s">
        <v>75</v>
      </c>
      <c r="C55" s="43"/>
      <c r="D55" s="44">
        <v>4234</v>
      </c>
      <c r="E55" s="45">
        <v>0</v>
      </c>
      <c r="F55" s="46"/>
      <c r="G55" s="53"/>
      <c r="H55" s="41"/>
      <c r="I55" s="112"/>
      <c r="J55" s="44">
        <v>0</v>
      </c>
      <c r="K55" s="45">
        <v>0</v>
      </c>
      <c r="L55" s="46"/>
      <c r="M55" s="53"/>
      <c r="N55" s="41"/>
    </row>
    <row r="56" spans="1:14" x14ac:dyDescent="0.35">
      <c r="A56" s="42"/>
      <c r="B56" s="38"/>
      <c r="C56" s="43"/>
      <c r="D56" s="44"/>
      <c r="E56" s="45"/>
      <c r="F56" s="46"/>
      <c r="G56" s="53"/>
      <c r="H56" s="41"/>
      <c r="I56" s="112"/>
      <c r="J56" s="44"/>
      <c r="K56" s="45"/>
      <c r="L56" s="46"/>
      <c r="M56" s="53"/>
      <c r="N56" s="41"/>
    </row>
    <row r="57" spans="1:14" x14ac:dyDescent="0.35">
      <c r="A57" s="47"/>
      <c r="B57" s="155"/>
      <c r="C57" s="156"/>
      <c r="D57" s="157">
        <f>SUM(D55:D56)</f>
        <v>4234</v>
      </c>
      <c r="E57" s="157">
        <f>SUM(E55:E56)</f>
        <v>0</v>
      </c>
      <c r="F57" s="124">
        <f>D57-E57</f>
        <v>4234</v>
      </c>
      <c r="G57" s="127" t="s">
        <v>34</v>
      </c>
      <c r="H57" s="140"/>
      <c r="I57" s="112"/>
      <c r="J57" s="157"/>
      <c r="K57" s="123"/>
      <c r="L57" s="124">
        <f>J57-K57</f>
        <v>0</v>
      </c>
      <c r="M57" s="125">
        <v>0</v>
      </c>
      <c r="N57" s="140"/>
    </row>
    <row r="58" spans="1:14" x14ac:dyDescent="0.35">
      <c r="A58" s="48"/>
      <c r="B58" s="49"/>
      <c r="C58" s="50"/>
      <c r="D58" s="51"/>
      <c r="E58" s="141"/>
      <c r="F58" s="142"/>
      <c r="G58" s="143"/>
      <c r="H58" s="52"/>
      <c r="I58" s="112"/>
      <c r="J58" s="51"/>
      <c r="K58" s="141"/>
      <c r="L58" s="142"/>
      <c r="M58" s="143"/>
      <c r="N58" s="52"/>
    </row>
    <row r="59" spans="1:14" x14ac:dyDescent="0.35">
      <c r="A59" s="42" t="s">
        <v>76</v>
      </c>
      <c r="B59" s="38" t="s">
        <v>77</v>
      </c>
      <c r="C59" s="43"/>
      <c r="D59" s="44">
        <v>0</v>
      </c>
      <c r="E59" s="45">
        <v>0</v>
      </c>
      <c r="F59" s="46"/>
      <c r="G59" s="53"/>
      <c r="H59" s="41"/>
      <c r="I59" s="112"/>
      <c r="J59" s="44">
        <v>0.1</v>
      </c>
      <c r="K59" s="45">
        <v>0</v>
      </c>
      <c r="L59" s="46"/>
      <c r="M59" s="53"/>
      <c r="N59" s="41"/>
    </row>
    <row r="60" spans="1:14" x14ac:dyDescent="0.35">
      <c r="A60" s="42"/>
      <c r="B60" s="38"/>
      <c r="C60" s="43"/>
      <c r="D60" s="44"/>
      <c r="E60" s="45"/>
      <c r="F60" s="46"/>
      <c r="G60" s="53"/>
      <c r="H60" s="41"/>
      <c r="I60" s="112"/>
      <c r="J60" s="44"/>
      <c r="K60" s="45"/>
      <c r="L60" s="46"/>
      <c r="M60" s="53"/>
      <c r="N60" s="41"/>
    </row>
    <row r="61" spans="1:14" x14ac:dyDescent="0.35">
      <c r="A61" s="47"/>
      <c r="B61" s="155"/>
      <c r="C61" s="156"/>
      <c r="D61" s="157">
        <f>SUM(D59:D60)</f>
        <v>0</v>
      </c>
      <c r="E61" s="157">
        <f>SUM(E59:E60)</f>
        <v>0</v>
      </c>
      <c r="F61" s="124">
        <f>D61-E61</f>
        <v>0</v>
      </c>
      <c r="G61" s="127" t="s">
        <v>34</v>
      </c>
      <c r="H61" s="140"/>
      <c r="I61" s="112"/>
      <c r="J61" s="157">
        <f>SUM(J58:J60)</f>
        <v>0.1</v>
      </c>
      <c r="K61" s="123">
        <f>SUM(K58:K60)</f>
        <v>0</v>
      </c>
      <c r="L61" s="124">
        <f>J61-K61</f>
        <v>0.1</v>
      </c>
      <c r="M61" s="125">
        <v>0</v>
      </c>
      <c r="N61" s="140"/>
    </row>
    <row r="62" spans="1:14" x14ac:dyDescent="0.35">
      <c r="A62" s="48"/>
      <c r="B62" s="49"/>
      <c r="C62" s="50"/>
      <c r="D62" s="51"/>
      <c r="E62" s="141"/>
      <c r="F62" s="142"/>
      <c r="G62" s="143"/>
      <c r="H62" s="52"/>
      <c r="I62" s="112"/>
      <c r="J62" s="51"/>
      <c r="K62" s="141"/>
      <c r="L62" s="142"/>
      <c r="M62" s="143"/>
      <c r="N62" s="52"/>
    </row>
    <row r="63" spans="1:14" ht="26.5" x14ac:dyDescent="0.35">
      <c r="A63" s="42"/>
      <c r="B63" s="69" t="s">
        <v>78</v>
      </c>
      <c r="C63" s="43"/>
      <c r="D63" s="44">
        <v>0</v>
      </c>
      <c r="E63" s="45">
        <v>-50</v>
      </c>
      <c r="F63" s="46"/>
      <c r="G63" s="53"/>
      <c r="H63" s="41"/>
      <c r="I63" s="112"/>
      <c r="J63" s="44">
        <v>0</v>
      </c>
      <c r="K63" s="45">
        <v>0</v>
      </c>
      <c r="L63" s="46"/>
      <c r="M63" s="53"/>
      <c r="N63" s="41"/>
    </row>
    <row r="64" spans="1:14" x14ac:dyDescent="0.35">
      <c r="A64" s="42"/>
      <c r="B64" s="38"/>
      <c r="C64" s="43"/>
      <c r="D64" s="44"/>
      <c r="E64" s="45"/>
      <c r="F64" s="46"/>
      <c r="G64" s="53"/>
      <c r="H64" s="41"/>
      <c r="I64" s="112"/>
      <c r="J64" s="44"/>
      <c r="K64" s="45"/>
      <c r="L64" s="46"/>
      <c r="M64" s="53"/>
      <c r="N64" s="41"/>
    </row>
    <row r="65" spans="1:14" x14ac:dyDescent="0.35">
      <c r="A65" s="47"/>
      <c r="B65" s="155"/>
      <c r="C65" s="156"/>
      <c r="D65" s="157">
        <f>SUM(D63:D64)</f>
        <v>0</v>
      </c>
      <c r="E65" s="157">
        <f>SUM(E63:E64)</f>
        <v>-50</v>
      </c>
      <c r="F65" s="124">
        <f>D65-E65</f>
        <v>50</v>
      </c>
      <c r="G65" s="127" t="s">
        <v>34</v>
      </c>
      <c r="H65" s="140"/>
      <c r="I65" s="112"/>
      <c r="J65" s="157"/>
      <c r="K65" s="123"/>
      <c r="L65" s="124">
        <f>J65-K65</f>
        <v>0</v>
      </c>
      <c r="M65" s="125">
        <v>0</v>
      </c>
      <c r="N65" s="140"/>
    </row>
    <row r="66" spans="1:14" x14ac:dyDescent="0.35">
      <c r="A66" s="70"/>
      <c r="B66" s="71"/>
      <c r="C66" s="72"/>
      <c r="D66" s="73"/>
      <c r="E66" s="73"/>
      <c r="F66" s="158"/>
      <c r="G66" s="159"/>
      <c r="H66" s="74"/>
      <c r="I66" s="112"/>
      <c r="J66" s="73"/>
      <c r="K66" s="160"/>
      <c r="L66" s="158"/>
      <c r="M66" s="161"/>
      <c r="N66" s="74"/>
    </row>
    <row r="67" spans="1:14" x14ac:dyDescent="0.35">
      <c r="A67" s="48"/>
      <c r="B67" s="49"/>
      <c r="C67" s="50"/>
      <c r="D67" s="51"/>
      <c r="E67" s="141"/>
      <c r="F67" s="142"/>
      <c r="G67" s="143"/>
      <c r="H67" s="52"/>
      <c r="I67" s="112"/>
      <c r="J67" s="51"/>
      <c r="K67" s="141"/>
      <c r="L67" s="142"/>
      <c r="M67" s="143"/>
      <c r="N67" s="52"/>
    </row>
    <row r="68" spans="1:14" x14ac:dyDescent="0.35">
      <c r="A68" s="62" t="s">
        <v>40</v>
      </c>
      <c r="B68" s="38"/>
      <c r="C68" s="43"/>
      <c r="D68" s="44"/>
      <c r="E68" s="45"/>
      <c r="F68" s="46"/>
      <c r="G68" s="53"/>
      <c r="H68" s="41"/>
      <c r="I68" s="112"/>
      <c r="J68" s="44"/>
      <c r="K68" s="45"/>
      <c r="L68" s="46"/>
      <c r="M68" s="53"/>
      <c r="N68" s="41"/>
    </row>
    <row r="69" spans="1:14" x14ac:dyDescent="0.35">
      <c r="A69" s="42" t="s">
        <v>79</v>
      </c>
      <c r="B69" s="38" t="s">
        <v>80</v>
      </c>
      <c r="C69" s="43"/>
      <c r="D69" s="44">
        <v>3.9</v>
      </c>
      <c r="E69" s="45">
        <v>3.9</v>
      </c>
      <c r="F69" s="46"/>
      <c r="G69" s="53"/>
      <c r="H69" s="41"/>
      <c r="I69" s="112"/>
      <c r="J69" s="44">
        <v>0</v>
      </c>
      <c r="K69" s="45">
        <v>0</v>
      </c>
      <c r="L69" s="46"/>
      <c r="M69" s="53"/>
      <c r="N69" s="41"/>
    </row>
    <row r="70" spans="1:14" x14ac:dyDescent="0.35">
      <c r="A70" s="42"/>
      <c r="B70" s="38"/>
      <c r="C70" s="43"/>
      <c r="D70" s="44"/>
      <c r="E70" s="45"/>
      <c r="F70" s="46"/>
      <c r="G70" s="53"/>
      <c r="H70" s="41"/>
      <c r="I70" s="112"/>
      <c r="J70" s="44"/>
      <c r="K70" s="45"/>
      <c r="L70" s="46"/>
      <c r="M70" s="53"/>
      <c r="N70" s="41"/>
    </row>
    <row r="71" spans="1:14" x14ac:dyDescent="0.35">
      <c r="A71" s="47"/>
      <c r="B71" s="155" t="s">
        <v>13</v>
      </c>
      <c r="C71" s="156"/>
      <c r="D71" s="157">
        <f>SUM(D68:D70)</f>
        <v>3.9</v>
      </c>
      <c r="E71" s="123">
        <f>SUM(E68:E70)</f>
        <v>3.9</v>
      </c>
      <c r="F71" s="124">
        <f>D71-E71</f>
        <v>0</v>
      </c>
      <c r="G71" s="125">
        <f>F71/E71</f>
        <v>0</v>
      </c>
      <c r="H71" s="140"/>
      <c r="I71" s="112"/>
      <c r="J71" s="157">
        <f>SUM(J68:J70)</f>
        <v>0</v>
      </c>
      <c r="K71" s="123">
        <f>SUM(K68:K70)</f>
        <v>0</v>
      </c>
      <c r="L71" s="124">
        <f>J71-K71</f>
        <v>0</v>
      </c>
      <c r="M71" s="125">
        <v>0</v>
      </c>
      <c r="N71" s="140"/>
    </row>
    <row r="72" spans="1:14" x14ac:dyDescent="0.35">
      <c r="A72" s="48"/>
      <c r="B72" s="49"/>
      <c r="C72" s="50"/>
      <c r="D72" s="51"/>
      <c r="E72" s="141"/>
      <c r="F72" s="142"/>
      <c r="G72" s="143"/>
      <c r="H72" s="52"/>
      <c r="I72" s="112"/>
      <c r="J72" s="51"/>
      <c r="K72" s="141"/>
      <c r="L72" s="142"/>
      <c r="M72" s="143"/>
      <c r="N72" s="52"/>
    </row>
    <row r="73" spans="1:14" x14ac:dyDescent="0.35">
      <c r="A73" s="42" t="s">
        <v>81</v>
      </c>
      <c r="B73" s="38" t="s">
        <v>82</v>
      </c>
      <c r="C73" s="43"/>
      <c r="D73" s="44">
        <v>0.4</v>
      </c>
      <c r="E73" s="45">
        <v>0.4</v>
      </c>
      <c r="F73" s="46"/>
      <c r="G73" s="53"/>
      <c r="H73" s="41"/>
      <c r="I73" s="112"/>
      <c r="J73" s="44">
        <v>0</v>
      </c>
      <c r="K73" s="45">
        <v>0</v>
      </c>
      <c r="L73" s="46"/>
      <c r="M73" s="53"/>
      <c r="N73" s="41"/>
    </row>
    <row r="74" spans="1:14" x14ac:dyDescent="0.35">
      <c r="A74" s="42"/>
      <c r="B74" s="38"/>
      <c r="C74" s="43"/>
      <c r="D74" s="44"/>
      <c r="E74" s="45"/>
      <c r="F74" s="46"/>
      <c r="G74" s="53"/>
      <c r="H74" s="41"/>
      <c r="I74" s="112"/>
      <c r="J74" s="44"/>
      <c r="K74" s="45"/>
      <c r="L74" s="46"/>
      <c r="M74" s="53"/>
      <c r="N74" s="41"/>
    </row>
    <row r="75" spans="1:14" x14ac:dyDescent="0.35">
      <c r="A75" s="47"/>
      <c r="B75" s="155" t="s">
        <v>13</v>
      </c>
      <c r="C75" s="156"/>
      <c r="D75" s="157">
        <f>SUM(D73:D74)</f>
        <v>0.4</v>
      </c>
      <c r="E75" s="157">
        <f>SUM(E73:E74)</f>
        <v>0.4</v>
      </c>
      <c r="F75" s="124">
        <f>D75-E75</f>
        <v>0</v>
      </c>
      <c r="G75" s="125">
        <f>F75/E75</f>
        <v>0</v>
      </c>
      <c r="H75" s="140"/>
      <c r="I75" s="112"/>
      <c r="J75" s="157">
        <f>SUM(J73:J74)</f>
        <v>0</v>
      </c>
      <c r="K75" s="165">
        <f>SUM(K73:K74)</f>
        <v>0</v>
      </c>
      <c r="L75" s="124">
        <f>J75-K75</f>
        <v>0</v>
      </c>
      <c r="M75" s="125">
        <v>0</v>
      </c>
      <c r="N75" s="140"/>
    </row>
    <row r="76" spans="1:14" x14ac:dyDescent="0.35">
      <c r="A76" s="48"/>
      <c r="B76" s="49"/>
      <c r="C76" s="50"/>
      <c r="D76" s="51"/>
      <c r="E76" s="141"/>
      <c r="F76" s="142"/>
      <c r="G76" s="143"/>
      <c r="H76" s="52"/>
      <c r="I76" s="112"/>
      <c r="J76" s="51"/>
      <c r="K76" s="141"/>
      <c r="L76" s="142"/>
      <c r="M76" s="143"/>
      <c r="N76" s="52"/>
    </row>
    <row r="77" spans="1:14" x14ac:dyDescent="0.35">
      <c r="A77" s="47"/>
      <c r="B77" s="139" t="s">
        <v>43</v>
      </c>
      <c r="C77" s="156"/>
      <c r="D77" s="124">
        <f>D8+D12+D17+D21+D25+D28+D32+D36+D40+D45+D49+D53+D57+D61+D65+D71+D75</f>
        <v>60271.600000000006</v>
      </c>
      <c r="E77" s="124">
        <f t="shared" ref="E77:F77" si="0">E8+E12+E17+E21+E25+E28+E32+E36+E40+E45+E49+E53+E57+E61+E65+E71+E75</f>
        <v>303.09999999999997</v>
      </c>
      <c r="F77" s="124">
        <f t="shared" si="0"/>
        <v>59968.5</v>
      </c>
      <c r="G77" s="125">
        <f>F77/E77</f>
        <v>197.85054437479383</v>
      </c>
      <c r="H77" s="140"/>
      <c r="I77" s="112"/>
      <c r="J77" s="124">
        <f t="shared" ref="J77:K77" si="1">J8+J12+J17+J21+J25+J28+J32+J36+J40+J45+J49+J53+J57+J61+J65+J71+J75</f>
        <v>-1635.5</v>
      </c>
      <c r="K77" s="124">
        <f t="shared" si="1"/>
        <v>-1330</v>
      </c>
      <c r="L77" s="124">
        <f>J77-K77</f>
        <v>-305.5</v>
      </c>
      <c r="M77" s="125">
        <f>L77/K77*-1</f>
        <v>-0.22969924812030076</v>
      </c>
      <c r="N77" s="140"/>
    </row>
    <row r="78" spans="1:14" x14ac:dyDescent="0.35">
      <c r="A78" s="75"/>
      <c r="B78" s="108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</row>
    <row r="79" spans="1:14" x14ac:dyDescent="0.35">
      <c r="A79" s="75"/>
      <c r="B79" s="108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</row>
    <row r="80" spans="1:14" x14ac:dyDescent="0.35">
      <c r="A80" s="75"/>
      <c r="B80" s="108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</row>
    <row r="81" spans="2:2" x14ac:dyDescent="0.35">
      <c r="B81" s="108"/>
    </row>
    <row r="82" spans="2:2" x14ac:dyDescent="0.35">
      <c r="B82" s="108"/>
    </row>
    <row r="83" spans="2:2" x14ac:dyDescent="0.35">
      <c r="B83" s="108"/>
    </row>
    <row r="84" spans="2:2" x14ac:dyDescent="0.35">
      <c r="B84" s="108"/>
    </row>
    <row r="85" spans="2:2" x14ac:dyDescent="0.35">
      <c r="B85" s="108"/>
    </row>
    <row r="86" spans="2:2" x14ac:dyDescent="0.35">
      <c r="B86" s="108"/>
    </row>
    <row r="87" spans="2:2" x14ac:dyDescent="0.35">
      <c r="B87" s="108"/>
    </row>
    <row r="88" spans="2:2" x14ac:dyDescent="0.35">
      <c r="B88" s="108"/>
    </row>
    <row r="89" spans="2:2" x14ac:dyDescent="0.35">
      <c r="B89" s="108"/>
    </row>
    <row r="90" spans="2:2" x14ac:dyDescent="0.35">
      <c r="B90" s="108"/>
    </row>
    <row r="91" spans="2:2" x14ac:dyDescent="0.35">
      <c r="B91" s="108"/>
    </row>
    <row r="92" spans="2:2" x14ac:dyDescent="0.35">
      <c r="B92" s="108"/>
    </row>
    <row r="93" spans="2:2" x14ac:dyDescent="0.35">
      <c r="B93" s="108"/>
    </row>
    <row r="94" spans="2:2" x14ac:dyDescent="0.35">
      <c r="B94" s="108"/>
    </row>
    <row r="95" spans="2:2" x14ac:dyDescent="0.35">
      <c r="B95" s="108"/>
    </row>
    <row r="96" spans="2:2" x14ac:dyDescent="0.35">
      <c r="B96" s="108"/>
    </row>
    <row r="97" spans="2:2" x14ac:dyDescent="0.35">
      <c r="B97" s="108"/>
    </row>
    <row r="98" spans="2:2" x14ac:dyDescent="0.35">
      <c r="B98" s="108"/>
    </row>
    <row r="99" spans="2:2" x14ac:dyDescent="0.35">
      <c r="B99" s="108"/>
    </row>
    <row r="100" spans="2:2" x14ac:dyDescent="0.35">
      <c r="B100" s="108"/>
    </row>
    <row r="101" spans="2:2" x14ac:dyDescent="0.35">
      <c r="B101" s="108"/>
    </row>
    <row r="102" spans="2:2" x14ac:dyDescent="0.35">
      <c r="B102" s="108"/>
    </row>
    <row r="103" spans="2:2" x14ac:dyDescent="0.35">
      <c r="B103" s="108"/>
    </row>
    <row r="104" spans="2:2" x14ac:dyDescent="0.35">
      <c r="B104" s="108"/>
    </row>
    <row r="105" spans="2:2" x14ac:dyDescent="0.35">
      <c r="B105" s="108"/>
    </row>
    <row r="106" spans="2:2" x14ac:dyDescent="0.35">
      <c r="B106" s="108"/>
    </row>
    <row r="107" spans="2:2" x14ac:dyDescent="0.35">
      <c r="B107" s="108"/>
    </row>
    <row r="108" spans="2:2" x14ac:dyDescent="0.35">
      <c r="B108" s="108"/>
    </row>
    <row r="109" spans="2:2" x14ac:dyDescent="0.35">
      <c r="B109" s="108"/>
    </row>
    <row r="110" spans="2:2" x14ac:dyDescent="0.35">
      <c r="B110" s="108"/>
    </row>
    <row r="111" spans="2:2" x14ac:dyDescent="0.35">
      <c r="B111" s="108"/>
    </row>
    <row r="112" spans="2:2" x14ac:dyDescent="0.35">
      <c r="B112" s="108"/>
    </row>
    <row r="113" spans="2:2" x14ac:dyDescent="0.35">
      <c r="B113" s="108"/>
    </row>
    <row r="114" spans="2:2" x14ac:dyDescent="0.35">
      <c r="B114" s="108"/>
    </row>
    <row r="115" spans="2:2" x14ac:dyDescent="0.35">
      <c r="B115" s="108"/>
    </row>
    <row r="116" spans="2:2" x14ac:dyDescent="0.35">
      <c r="B116" s="108"/>
    </row>
    <row r="117" spans="2:2" x14ac:dyDescent="0.35">
      <c r="B117" s="108"/>
    </row>
  </sheetData>
  <pageMargins left="0.23622047244094491" right="0.23622047244094491" top="0.35433070866141736" bottom="0.35433070866141736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73"/>
  <sheetViews>
    <sheetView workbookViewId="0">
      <selection activeCell="A13" sqref="A13"/>
    </sheetView>
  </sheetViews>
  <sheetFormatPr defaultColWidth="9" defaultRowHeight="14.5" x14ac:dyDescent="0.35"/>
  <cols>
    <col min="1" max="1" width="67.7265625" style="75" customWidth="1"/>
    <col min="2" max="5" width="13.54296875" style="75" customWidth="1"/>
    <col min="6" max="16384" width="9" style="75"/>
  </cols>
  <sheetData>
    <row r="2" spans="1:5" ht="18.5" x14ac:dyDescent="0.45">
      <c r="A2" s="63" t="s">
        <v>83</v>
      </c>
    </row>
    <row r="3" spans="1:5" ht="18.5" x14ac:dyDescent="0.45">
      <c r="B3" s="63" t="s">
        <v>84</v>
      </c>
      <c r="E3" s="64" t="s">
        <v>8</v>
      </c>
    </row>
    <row r="4" spans="1:5" ht="29" x14ac:dyDescent="0.35">
      <c r="B4" s="76" t="s">
        <v>85</v>
      </c>
      <c r="C4" s="76" t="s">
        <v>45</v>
      </c>
      <c r="D4" s="65" t="s">
        <v>86</v>
      </c>
      <c r="E4" s="65" t="s">
        <v>87</v>
      </c>
    </row>
    <row r="5" spans="1:5" x14ac:dyDescent="0.35">
      <c r="B5" s="77"/>
      <c r="C5" s="77"/>
      <c r="D5" s="77"/>
      <c r="E5" s="77"/>
    </row>
    <row r="6" spans="1:5" ht="18.5" x14ac:dyDescent="0.45">
      <c r="A6" s="63" t="s">
        <v>88</v>
      </c>
      <c r="B6" s="78">
        <v>205.9</v>
      </c>
      <c r="C6" s="78">
        <v>9</v>
      </c>
      <c r="D6" s="78">
        <f>SUM(B6:C6)</f>
        <v>214.9</v>
      </c>
      <c r="E6" s="78">
        <v>107</v>
      </c>
    </row>
    <row r="7" spans="1:5" x14ac:dyDescent="0.35">
      <c r="B7" s="77"/>
      <c r="C7" s="77"/>
      <c r="D7" s="77"/>
      <c r="E7" s="77"/>
    </row>
    <row r="8" spans="1:5" ht="18.5" x14ac:dyDescent="0.45">
      <c r="A8" s="63" t="s">
        <v>89</v>
      </c>
      <c r="B8" s="79"/>
      <c r="C8" s="79"/>
      <c r="D8" s="79"/>
      <c r="E8" s="79"/>
    </row>
    <row r="9" spans="1:5" ht="18.5" x14ac:dyDescent="0.45">
      <c r="A9" s="63"/>
      <c r="B9" s="79"/>
      <c r="C9" s="79"/>
      <c r="D9" s="79"/>
      <c r="E9" s="79"/>
    </row>
    <row r="10" spans="1:5" x14ac:dyDescent="0.35">
      <c r="A10" s="80" t="s">
        <v>90</v>
      </c>
      <c r="B10" s="79"/>
      <c r="C10" s="79"/>
      <c r="D10" s="79"/>
      <c r="E10" s="79"/>
    </row>
    <row r="11" spans="1:5" x14ac:dyDescent="0.35">
      <c r="A11" s="118" t="s">
        <v>91</v>
      </c>
      <c r="B11" s="79">
        <v>5</v>
      </c>
      <c r="C11" s="79"/>
      <c r="D11" s="79">
        <f t="shared" ref="D11" si="0">B11+C11</f>
        <v>5</v>
      </c>
      <c r="E11" s="79"/>
    </row>
    <row r="12" spans="1:5" x14ac:dyDescent="0.35">
      <c r="A12" s="118" t="s">
        <v>92</v>
      </c>
      <c r="B12" s="79">
        <v>3</v>
      </c>
      <c r="C12" s="79"/>
      <c r="D12" s="79">
        <f>B12+C12</f>
        <v>3</v>
      </c>
      <c r="E12" s="79"/>
    </row>
    <row r="13" spans="1:5" ht="29" x14ac:dyDescent="0.35">
      <c r="A13" s="81" t="s">
        <v>93</v>
      </c>
      <c r="B13" s="79">
        <v>10</v>
      </c>
      <c r="C13" s="79"/>
      <c r="D13" s="79">
        <f t="shared" ref="D13:D14" si="1">B13+C13</f>
        <v>10</v>
      </c>
      <c r="E13" s="79">
        <v>5</v>
      </c>
    </row>
    <row r="14" spans="1:5" ht="29" x14ac:dyDescent="0.35">
      <c r="A14" s="81" t="s">
        <v>94</v>
      </c>
      <c r="B14" s="79">
        <v>10</v>
      </c>
      <c r="C14" s="79"/>
      <c r="D14" s="79">
        <f t="shared" si="1"/>
        <v>10</v>
      </c>
      <c r="E14" s="79"/>
    </row>
    <row r="15" spans="1:5" x14ac:dyDescent="0.35">
      <c r="A15" s="81"/>
      <c r="B15" s="79"/>
      <c r="C15" s="79"/>
      <c r="D15" s="79"/>
      <c r="E15" s="79"/>
    </row>
    <row r="16" spans="1:5" x14ac:dyDescent="0.35">
      <c r="A16" s="66" t="s">
        <v>95</v>
      </c>
      <c r="B16" s="79"/>
      <c r="C16" s="79"/>
      <c r="D16" s="79"/>
      <c r="E16" s="79"/>
    </row>
    <row r="17" spans="1:5" ht="16.149999999999999" customHeight="1" x14ac:dyDescent="0.35">
      <c r="A17" s="118" t="s">
        <v>96</v>
      </c>
      <c r="B17" s="79">
        <v>44</v>
      </c>
      <c r="C17" s="79"/>
      <c r="D17" s="79">
        <f>B17+C17</f>
        <v>44</v>
      </c>
      <c r="E17" s="79"/>
    </row>
    <row r="18" spans="1:5" ht="16.149999999999999" customHeight="1" x14ac:dyDescent="0.35">
      <c r="A18" s="118" t="s">
        <v>97</v>
      </c>
      <c r="B18" s="79">
        <v>3.5</v>
      </c>
      <c r="C18" s="79"/>
      <c r="D18" s="79">
        <f t="shared" ref="D18:D24" si="2">B18+C18</f>
        <v>3.5</v>
      </c>
      <c r="E18" s="79">
        <v>3.2</v>
      </c>
    </row>
    <row r="19" spans="1:5" ht="16.149999999999999" customHeight="1" x14ac:dyDescent="0.35">
      <c r="A19" s="118" t="s">
        <v>98</v>
      </c>
      <c r="B19" s="79">
        <v>1.5</v>
      </c>
      <c r="C19" s="79"/>
      <c r="D19" s="79">
        <f t="shared" si="2"/>
        <v>1.5</v>
      </c>
      <c r="E19" s="79"/>
    </row>
    <row r="20" spans="1:5" ht="16.149999999999999" customHeight="1" x14ac:dyDescent="0.35">
      <c r="A20" s="118" t="s">
        <v>99</v>
      </c>
      <c r="B20" s="79">
        <v>5.6</v>
      </c>
      <c r="C20" s="79"/>
      <c r="D20" s="79">
        <f t="shared" si="2"/>
        <v>5.6</v>
      </c>
      <c r="E20" s="79"/>
    </row>
    <row r="21" spans="1:5" ht="16.149999999999999" customHeight="1" x14ac:dyDescent="0.35">
      <c r="A21" s="118" t="s">
        <v>100</v>
      </c>
      <c r="B21" s="79">
        <v>3.1</v>
      </c>
      <c r="C21" s="79"/>
      <c r="D21" s="79">
        <f t="shared" si="2"/>
        <v>3.1</v>
      </c>
      <c r="E21" s="79"/>
    </row>
    <row r="22" spans="1:5" ht="16.149999999999999" customHeight="1" x14ac:dyDescent="0.35">
      <c r="A22" s="118" t="s">
        <v>101</v>
      </c>
      <c r="B22" s="79">
        <v>7.5</v>
      </c>
      <c r="C22" s="79"/>
      <c r="D22" s="79">
        <f t="shared" si="2"/>
        <v>7.5</v>
      </c>
      <c r="E22" s="79"/>
    </row>
    <row r="23" spans="1:5" ht="16.149999999999999" customHeight="1" x14ac:dyDescent="0.35">
      <c r="A23" s="118" t="s">
        <v>102</v>
      </c>
      <c r="B23" s="79"/>
      <c r="C23" s="79"/>
      <c r="D23" s="79"/>
      <c r="E23" s="79">
        <v>8.6</v>
      </c>
    </row>
    <row r="24" spans="1:5" ht="16.149999999999999" customHeight="1" x14ac:dyDescent="0.35">
      <c r="A24" s="118" t="s">
        <v>103</v>
      </c>
      <c r="B24" s="79"/>
      <c r="C24" s="79">
        <v>49.1</v>
      </c>
      <c r="D24" s="79">
        <f t="shared" si="2"/>
        <v>49.1</v>
      </c>
      <c r="E24" s="79"/>
    </row>
    <row r="25" spans="1:5" x14ac:dyDescent="0.35">
      <c r="A25" s="82"/>
      <c r="B25" s="83"/>
      <c r="C25" s="83"/>
      <c r="D25" s="83"/>
      <c r="E25" s="83"/>
    </row>
    <row r="26" spans="1:5" x14ac:dyDescent="0.35">
      <c r="B26" s="79"/>
      <c r="C26" s="79"/>
      <c r="D26" s="79"/>
      <c r="E26" s="79"/>
    </row>
    <row r="27" spans="1:5" ht="18.5" x14ac:dyDescent="0.45">
      <c r="A27" s="63" t="s">
        <v>104</v>
      </c>
      <c r="B27" s="79"/>
      <c r="C27" s="79"/>
      <c r="D27" s="79"/>
      <c r="E27" s="79"/>
    </row>
    <row r="28" spans="1:5" x14ac:dyDescent="0.35">
      <c r="A28" s="64"/>
      <c r="B28" s="79"/>
      <c r="C28" s="79"/>
      <c r="D28" s="79"/>
      <c r="E28" s="79"/>
    </row>
    <row r="29" spans="1:5" x14ac:dyDescent="0.35">
      <c r="A29" s="75" t="s">
        <v>105</v>
      </c>
      <c r="B29" s="79"/>
      <c r="C29" s="79"/>
      <c r="D29" s="79"/>
      <c r="E29" s="79">
        <v>-105</v>
      </c>
    </row>
    <row r="30" spans="1:5" x14ac:dyDescent="0.35">
      <c r="A30" s="118" t="s">
        <v>106</v>
      </c>
      <c r="B30" s="79">
        <v>-8.5</v>
      </c>
      <c r="C30" s="79">
        <v>8.5</v>
      </c>
      <c r="D30" s="79">
        <f t="shared" ref="D30:D34" si="3">SUM(B30:C30)</f>
        <v>0</v>
      </c>
      <c r="E30" s="79"/>
    </row>
    <row r="31" spans="1:5" x14ac:dyDescent="0.35">
      <c r="A31" s="118" t="s">
        <v>107</v>
      </c>
      <c r="B31" s="88">
        <v>2</v>
      </c>
      <c r="C31" s="88">
        <v>-2</v>
      </c>
      <c r="D31" s="79">
        <f t="shared" si="3"/>
        <v>0</v>
      </c>
      <c r="E31" s="79"/>
    </row>
    <row r="32" spans="1:5" x14ac:dyDescent="0.35">
      <c r="A32" s="118" t="s">
        <v>108</v>
      </c>
      <c r="B32" s="88"/>
      <c r="C32" s="88">
        <v>-6.3</v>
      </c>
      <c r="D32" s="79">
        <f t="shared" si="3"/>
        <v>-6.3</v>
      </c>
      <c r="E32" s="79"/>
    </row>
    <row r="33" spans="1:5" x14ac:dyDescent="0.35">
      <c r="A33" s="118" t="s">
        <v>109</v>
      </c>
      <c r="B33" s="88"/>
      <c r="C33" s="88">
        <v>-0.4</v>
      </c>
      <c r="D33" s="79">
        <f t="shared" si="3"/>
        <v>-0.4</v>
      </c>
      <c r="E33" s="79"/>
    </row>
    <row r="34" spans="1:5" x14ac:dyDescent="0.35">
      <c r="A34" s="118" t="s">
        <v>110</v>
      </c>
      <c r="B34" s="88">
        <v>-0.1</v>
      </c>
      <c r="C34" s="88"/>
      <c r="D34" s="79">
        <f t="shared" si="3"/>
        <v>-0.1</v>
      </c>
      <c r="E34" s="79"/>
    </row>
    <row r="35" spans="1:5" x14ac:dyDescent="0.35">
      <c r="A35" s="118"/>
      <c r="B35" s="88"/>
      <c r="C35" s="88"/>
      <c r="D35" s="79"/>
      <c r="E35" s="79"/>
    </row>
    <row r="36" spans="1:5" x14ac:dyDescent="0.35">
      <c r="A36" s="87" t="s">
        <v>111</v>
      </c>
      <c r="B36" s="88"/>
      <c r="C36" s="88"/>
      <c r="D36" s="79"/>
      <c r="E36" s="79"/>
    </row>
    <row r="37" spans="1:5" x14ac:dyDescent="0.35">
      <c r="A37" s="118" t="s">
        <v>112</v>
      </c>
      <c r="B37" s="88">
        <v>-8.4</v>
      </c>
      <c r="C37" s="88"/>
      <c r="D37" s="79">
        <f t="shared" ref="D37:D39" si="4">SUM(B37:C37)</f>
        <v>-8.4</v>
      </c>
      <c r="E37" s="79"/>
    </row>
    <row r="38" spans="1:5" x14ac:dyDescent="0.35">
      <c r="A38" s="118" t="s">
        <v>113</v>
      </c>
      <c r="B38" s="88">
        <v>-2</v>
      </c>
      <c r="C38" s="88"/>
      <c r="D38" s="79">
        <f t="shared" si="4"/>
        <v>-2</v>
      </c>
      <c r="E38" s="79"/>
    </row>
    <row r="39" spans="1:5" x14ac:dyDescent="0.35">
      <c r="A39" s="118" t="s">
        <v>114</v>
      </c>
      <c r="B39" s="88">
        <v>-4.4000000000000004</v>
      </c>
      <c r="C39" s="88"/>
      <c r="D39" s="79">
        <f t="shared" si="4"/>
        <v>-4.4000000000000004</v>
      </c>
      <c r="E39" s="79"/>
    </row>
    <row r="40" spans="1:5" x14ac:dyDescent="0.35">
      <c r="A40" s="118"/>
      <c r="B40" s="88"/>
      <c r="C40" s="88"/>
      <c r="D40" s="79"/>
      <c r="E40" s="79"/>
    </row>
    <row r="41" spans="1:5" ht="18.5" x14ac:dyDescent="0.45">
      <c r="A41" s="63" t="s">
        <v>115</v>
      </c>
      <c r="B41" s="88"/>
      <c r="C41" s="88"/>
      <c r="D41" s="79"/>
      <c r="E41" s="79"/>
    </row>
    <row r="42" spans="1:5" x14ac:dyDescent="0.35">
      <c r="A42" s="64"/>
      <c r="B42" s="88"/>
      <c r="C42" s="88"/>
      <c r="D42" s="79"/>
      <c r="E42" s="79"/>
    </row>
    <row r="43" spans="1:5" x14ac:dyDescent="0.35">
      <c r="A43" s="66" t="s">
        <v>116</v>
      </c>
      <c r="B43" s="88"/>
      <c r="C43" s="88"/>
      <c r="D43" s="79"/>
      <c r="E43" s="79"/>
    </row>
    <row r="44" spans="1:5" x14ac:dyDescent="0.35">
      <c r="A44" s="75" t="s">
        <v>117</v>
      </c>
      <c r="B44" s="88">
        <v>2.4</v>
      </c>
      <c r="C44" s="88"/>
      <c r="D44" s="79">
        <f t="shared" ref="D44" si="5">SUM(B44:C44)</f>
        <v>2.4</v>
      </c>
      <c r="E44" s="79"/>
    </row>
    <row r="45" spans="1:5" x14ac:dyDescent="0.35">
      <c r="B45" s="88"/>
      <c r="C45" s="88"/>
      <c r="D45" s="79"/>
      <c r="E45" s="79"/>
    </row>
    <row r="46" spans="1:5" x14ac:dyDescent="0.35">
      <c r="A46" s="66" t="s">
        <v>118</v>
      </c>
      <c r="B46" s="88"/>
      <c r="C46" s="88"/>
      <c r="D46" s="79"/>
      <c r="E46" s="79"/>
    </row>
    <row r="47" spans="1:5" x14ac:dyDescent="0.35">
      <c r="A47" s="75" t="s">
        <v>119</v>
      </c>
      <c r="B47" s="88">
        <v>0.1</v>
      </c>
      <c r="C47" s="88"/>
      <c r="D47" s="79">
        <f t="shared" ref="D47:D65" si="6">SUM(B47:C47)</f>
        <v>0.1</v>
      </c>
      <c r="E47" s="79"/>
    </row>
    <row r="48" spans="1:5" x14ac:dyDescent="0.35">
      <c r="A48" s="75" t="s">
        <v>120</v>
      </c>
      <c r="B48" s="88"/>
      <c r="C48" s="88">
        <v>9.5</v>
      </c>
      <c r="D48" s="79">
        <f t="shared" si="6"/>
        <v>9.5</v>
      </c>
      <c r="E48" s="79"/>
    </row>
    <row r="49" spans="1:5" x14ac:dyDescent="0.35">
      <c r="A49" s="75" t="s">
        <v>121</v>
      </c>
      <c r="B49" s="88"/>
      <c r="C49" s="88">
        <v>1</v>
      </c>
      <c r="D49" s="79">
        <f t="shared" si="6"/>
        <v>1</v>
      </c>
      <c r="E49" s="79"/>
    </row>
    <row r="50" spans="1:5" x14ac:dyDescent="0.35">
      <c r="A50" s="75" t="s">
        <v>122</v>
      </c>
      <c r="B50" s="88"/>
      <c r="C50" s="88">
        <v>0.1</v>
      </c>
      <c r="D50" s="79">
        <f t="shared" si="6"/>
        <v>0.1</v>
      </c>
      <c r="E50" s="79"/>
    </row>
    <row r="51" spans="1:5" x14ac:dyDescent="0.35">
      <c r="A51" s="75" t="s">
        <v>123</v>
      </c>
      <c r="B51" s="88"/>
      <c r="C51" s="88">
        <v>-0.4</v>
      </c>
      <c r="D51" s="79">
        <f t="shared" si="6"/>
        <v>-0.4</v>
      </c>
      <c r="E51" s="79"/>
    </row>
    <row r="52" spans="1:5" x14ac:dyDescent="0.35">
      <c r="A52" s="75" t="s">
        <v>124</v>
      </c>
      <c r="B52" s="88">
        <v>-0.6</v>
      </c>
      <c r="C52" s="88">
        <v>-0.1</v>
      </c>
      <c r="D52" s="79">
        <f t="shared" si="6"/>
        <v>-0.7</v>
      </c>
      <c r="E52" s="79"/>
    </row>
    <row r="53" spans="1:5" x14ac:dyDescent="0.35">
      <c r="A53" s="75" t="s">
        <v>125</v>
      </c>
      <c r="B53" s="88"/>
      <c r="C53" s="88">
        <v>-3</v>
      </c>
      <c r="D53" s="79">
        <f t="shared" si="6"/>
        <v>-3</v>
      </c>
      <c r="E53" s="79"/>
    </row>
    <row r="54" spans="1:5" x14ac:dyDescent="0.35">
      <c r="A54" s="118" t="s">
        <v>126</v>
      </c>
      <c r="B54" s="88"/>
      <c r="C54" s="88">
        <v>-0.1</v>
      </c>
      <c r="D54" s="79">
        <f t="shared" si="6"/>
        <v>-0.1</v>
      </c>
      <c r="E54" s="79"/>
    </row>
    <row r="55" spans="1:5" x14ac:dyDescent="0.35">
      <c r="A55" s="118" t="s">
        <v>127</v>
      </c>
      <c r="B55" s="88">
        <v>0.4</v>
      </c>
      <c r="C55" s="88"/>
      <c r="D55" s="79">
        <f t="shared" si="6"/>
        <v>0.4</v>
      </c>
      <c r="E55" s="79"/>
    </row>
    <row r="56" spans="1:5" x14ac:dyDescent="0.35">
      <c r="A56" s="118" t="s">
        <v>128</v>
      </c>
      <c r="B56" s="88"/>
      <c r="C56" s="88"/>
      <c r="D56" s="79"/>
      <c r="E56" s="79">
        <v>-0.5</v>
      </c>
    </row>
    <row r="57" spans="1:5" x14ac:dyDescent="0.35">
      <c r="A57" s="118" t="s">
        <v>129</v>
      </c>
      <c r="B57" s="88">
        <v>-0.7</v>
      </c>
      <c r="C57" s="88"/>
      <c r="D57" s="79">
        <f t="shared" si="6"/>
        <v>-0.7</v>
      </c>
      <c r="E57" s="79"/>
    </row>
    <row r="58" spans="1:5" x14ac:dyDescent="0.35">
      <c r="A58" s="118" t="s">
        <v>130</v>
      </c>
      <c r="B58" s="88"/>
      <c r="C58" s="88">
        <v>0.6</v>
      </c>
      <c r="D58" s="79">
        <f t="shared" si="6"/>
        <v>0.6</v>
      </c>
      <c r="E58" s="79"/>
    </row>
    <row r="59" spans="1:5" x14ac:dyDescent="0.35">
      <c r="A59" s="118" t="s">
        <v>131</v>
      </c>
      <c r="B59" s="88"/>
      <c r="C59" s="88">
        <v>1.3</v>
      </c>
      <c r="D59" s="79">
        <f t="shared" si="6"/>
        <v>1.3</v>
      </c>
      <c r="E59" s="79"/>
    </row>
    <row r="60" spans="1:5" x14ac:dyDescent="0.35">
      <c r="A60" s="118" t="s">
        <v>132</v>
      </c>
      <c r="B60" s="88"/>
      <c r="C60" s="88">
        <v>0.6</v>
      </c>
      <c r="D60" s="79">
        <f t="shared" si="6"/>
        <v>0.6</v>
      </c>
      <c r="E60" s="79"/>
    </row>
    <row r="61" spans="1:5" x14ac:dyDescent="0.35">
      <c r="A61" s="118" t="s">
        <v>133</v>
      </c>
      <c r="B61" s="88">
        <v>-0.1</v>
      </c>
      <c r="C61" s="88"/>
      <c r="D61" s="79">
        <f t="shared" si="6"/>
        <v>-0.1</v>
      </c>
      <c r="E61" s="79"/>
    </row>
    <row r="62" spans="1:5" x14ac:dyDescent="0.35">
      <c r="A62" s="118" t="s">
        <v>134</v>
      </c>
      <c r="B62" s="88"/>
      <c r="C62" s="88">
        <v>-0.1</v>
      </c>
      <c r="D62" s="79">
        <f t="shared" si="6"/>
        <v>-0.1</v>
      </c>
      <c r="E62" s="79"/>
    </row>
    <row r="63" spans="1:5" x14ac:dyDescent="0.35">
      <c r="A63" s="118" t="s">
        <v>135</v>
      </c>
      <c r="B63" s="88">
        <v>-0.4</v>
      </c>
      <c r="C63" s="88"/>
      <c r="D63" s="79">
        <f t="shared" si="6"/>
        <v>-0.4</v>
      </c>
      <c r="E63" s="79"/>
    </row>
    <row r="64" spans="1:5" x14ac:dyDescent="0.35">
      <c r="A64" s="118" t="s">
        <v>136</v>
      </c>
      <c r="B64" s="88">
        <v>0.4</v>
      </c>
      <c r="C64" s="88"/>
      <c r="D64" s="79">
        <f t="shared" si="6"/>
        <v>0.4</v>
      </c>
      <c r="E64" s="79"/>
    </row>
    <row r="65" spans="1:5" x14ac:dyDescent="0.35">
      <c r="A65" s="118" t="s">
        <v>137</v>
      </c>
      <c r="B65" s="88">
        <v>0.1</v>
      </c>
      <c r="C65" s="88"/>
      <c r="D65" s="79">
        <f t="shared" si="6"/>
        <v>0.1</v>
      </c>
      <c r="E65" s="79"/>
    </row>
    <row r="66" spans="1:5" x14ac:dyDescent="0.35">
      <c r="B66" s="79"/>
      <c r="C66" s="79"/>
      <c r="D66" s="79"/>
      <c r="E66" s="79"/>
    </row>
    <row r="67" spans="1:5" ht="18.5" x14ac:dyDescent="0.45">
      <c r="A67" s="162" t="s">
        <v>138</v>
      </c>
      <c r="B67" s="129">
        <f>SUM(B6:B66)</f>
        <v>279.3</v>
      </c>
      <c r="C67" s="129">
        <f>SUM(C6:C66)</f>
        <v>67.3</v>
      </c>
      <c r="D67" s="129">
        <f>SUM(D6:D66)</f>
        <v>346.60000000000014</v>
      </c>
      <c r="E67" s="129">
        <f>SUM(E6:E66)</f>
        <v>18.299999999999997</v>
      </c>
    </row>
    <row r="68" spans="1:5" x14ac:dyDescent="0.35">
      <c r="B68" s="84"/>
      <c r="C68" s="84"/>
      <c r="D68" s="84"/>
      <c r="E68" s="84"/>
    </row>
    <row r="69" spans="1:5" x14ac:dyDescent="0.35">
      <c r="A69" s="64"/>
      <c r="B69" s="84"/>
      <c r="C69" s="84"/>
      <c r="D69" s="84"/>
      <c r="E69" s="84"/>
    </row>
    <row r="70" spans="1:5" x14ac:dyDescent="0.35">
      <c r="B70" s="84"/>
      <c r="D70" s="84"/>
      <c r="E70" s="84"/>
    </row>
    <row r="72" spans="1:5" x14ac:dyDescent="0.35">
      <c r="D72" s="120"/>
    </row>
    <row r="73" spans="1:5" x14ac:dyDescent="0.35">
      <c r="C73" s="84"/>
      <c r="D73" s="84"/>
    </row>
  </sheetData>
  <hyperlinks>
    <hyperlink ref="A10" r:id="rId1" xr:uid="{9CD2A798-BAF0-40CA-B82D-4586E13FD06F}"/>
  </hyperlinks>
  <pageMargins left="0.23622047244094491" right="0.23622047244094491" top="0.35433070866141736" bottom="0.35433070866141736" header="0.31496062992125984" footer="0.31496062992125984"/>
  <pageSetup paperSize="9" scale="86" fitToHeight="2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28" workbookViewId="0">
      <selection activeCell="G46" sqref="G4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3"/>
  <sheetViews>
    <sheetView workbookViewId="0">
      <selection activeCell="K54" sqref="K54"/>
    </sheetView>
  </sheetViews>
  <sheetFormatPr defaultRowHeight="14.5" x14ac:dyDescent="0.35"/>
  <cols>
    <col min="1" max="1" width="47" customWidth="1"/>
  </cols>
  <sheetData>
    <row r="1" spans="1:12" x14ac:dyDescent="0.35">
      <c r="A1" s="25" t="s">
        <v>139</v>
      </c>
      <c r="B1" s="22" t="s">
        <v>140</v>
      </c>
      <c r="C1" s="15">
        <v>560</v>
      </c>
      <c r="D1" s="11" t="s">
        <v>140</v>
      </c>
      <c r="E1" s="12" t="s">
        <v>140</v>
      </c>
      <c r="F1" s="15">
        <v>55.160000000000004</v>
      </c>
      <c r="G1" s="118"/>
      <c r="H1" s="118"/>
      <c r="I1" s="118"/>
      <c r="J1" s="118"/>
      <c r="K1" s="118"/>
      <c r="L1" s="118"/>
    </row>
    <row r="2" spans="1:12" ht="47.25" customHeight="1" x14ac:dyDescent="0.35">
      <c r="A2" s="9" t="s">
        <v>141</v>
      </c>
      <c r="B2" s="8" t="s">
        <v>142</v>
      </c>
      <c r="C2" s="24">
        <v>53</v>
      </c>
      <c r="D2" s="19" t="s">
        <v>140</v>
      </c>
      <c r="E2" s="13">
        <v>9.8500000000000004E-2</v>
      </c>
      <c r="F2" s="10">
        <v>5.2205000000000004</v>
      </c>
      <c r="G2" s="118"/>
      <c r="H2" s="118"/>
      <c r="I2" s="118"/>
      <c r="J2" s="118"/>
      <c r="K2" s="118"/>
      <c r="L2" s="118"/>
    </row>
    <row r="3" spans="1:12" ht="28.5" customHeight="1" x14ac:dyDescent="0.35">
      <c r="A3" s="9" t="s">
        <v>143</v>
      </c>
      <c r="B3" s="8" t="s">
        <v>142</v>
      </c>
      <c r="C3" s="24">
        <v>160</v>
      </c>
      <c r="D3" s="19" t="s">
        <v>140</v>
      </c>
      <c r="E3" s="13">
        <v>9.8500000000000004E-2</v>
      </c>
      <c r="F3" s="10">
        <v>15.760000000000002</v>
      </c>
      <c r="G3" s="118"/>
      <c r="H3" s="118"/>
      <c r="I3" s="118"/>
      <c r="J3" s="118"/>
      <c r="K3" s="118"/>
      <c r="L3" s="118"/>
    </row>
    <row r="4" spans="1:12" x14ac:dyDescent="0.35">
      <c r="A4" s="16" t="s">
        <v>144</v>
      </c>
      <c r="B4" s="21" t="s">
        <v>142</v>
      </c>
      <c r="C4" s="24">
        <v>110</v>
      </c>
      <c r="D4" s="19" t="s">
        <v>140</v>
      </c>
      <c r="E4" s="13">
        <v>9.8500000000000004E-2</v>
      </c>
      <c r="F4" s="10">
        <v>10.835000000000001</v>
      </c>
      <c r="G4" s="118"/>
      <c r="H4" s="118"/>
      <c r="I4" s="118"/>
      <c r="J4" s="118"/>
      <c r="K4" s="118"/>
      <c r="L4" s="118"/>
    </row>
    <row r="5" spans="1:12" ht="20.25" customHeight="1" x14ac:dyDescent="0.35">
      <c r="A5" s="9" t="s">
        <v>145</v>
      </c>
      <c r="B5" s="8" t="s">
        <v>142</v>
      </c>
      <c r="C5" s="24">
        <v>10</v>
      </c>
      <c r="D5" s="19" t="s">
        <v>140</v>
      </c>
      <c r="E5" s="13">
        <v>9.8500000000000004E-2</v>
      </c>
      <c r="F5" s="10">
        <v>0.9850000000000001</v>
      </c>
      <c r="G5" s="118"/>
      <c r="H5" s="118"/>
      <c r="I5" s="118"/>
      <c r="J5" s="118"/>
      <c r="K5" s="118"/>
      <c r="L5" s="118"/>
    </row>
    <row r="6" spans="1:12" ht="13.5" customHeight="1" x14ac:dyDescent="0.35">
      <c r="A6" s="9" t="s">
        <v>146</v>
      </c>
      <c r="B6" s="8" t="s">
        <v>142</v>
      </c>
      <c r="C6" s="24">
        <v>202.5</v>
      </c>
      <c r="D6" s="19" t="s">
        <v>140</v>
      </c>
      <c r="E6" s="13">
        <v>9.8500000000000004E-2</v>
      </c>
      <c r="F6" s="10">
        <v>19.946249999999999</v>
      </c>
      <c r="G6" s="118"/>
      <c r="H6" s="118"/>
      <c r="I6" s="118"/>
      <c r="J6" s="118"/>
      <c r="K6" s="118"/>
      <c r="L6" s="118"/>
    </row>
    <row r="7" spans="1:12" ht="15.75" customHeight="1" x14ac:dyDescent="0.35">
      <c r="A7" s="14" t="s">
        <v>147</v>
      </c>
      <c r="B7" s="8" t="s">
        <v>142</v>
      </c>
      <c r="C7" s="24">
        <v>3</v>
      </c>
      <c r="D7" s="19" t="s">
        <v>140</v>
      </c>
      <c r="E7" s="13">
        <v>9.8500000000000004E-2</v>
      </c>
      <c r="F7" s="10">
        <v>0.29549999999999998</v>
      </c>
      <c r="G7" s="118"/>
      <c r="H7" s="118"/>
      <c r="I7" s="118"/>
      <c r="J7" s="118"/>
      <c r="K7" s="118"/>
      <c r="L7" s="118"/>
    </row>
    <row r="8" spans="1:12" ht="24" customHeight="1" x14ac:dyDescent="0.35">
      <c r="A8" s="9" t="s">
        <v>148</v>
      </c>
      <c r="B8" s="8" t="s">
        <v>142</v>
      </c>
      <c r="C8" s="24">
        <v>21.5</v>
      </c>
      <c r="D8" s="19" t="s">
        <v>140</v>
      </c>
      <c r="E8" s="13">
        <v>9.8500000000000004E-2</v>
      </c>
      <c r="F8" s="10">
        <v>2.11775</v>
      </c>
      <c r="G8" s="118"/>
      <c r="H8" s="118"/>
      <c r="I8" s="118"/>
      <c r="J8" s="118"/>
      <c r="K8" s="118"/>
      <c r="L8" s="118"/>
    </row>
    <row r="11" spans="1:12" x14ac:dyDescent="0.35">
      <c r="A11" s="25" t="s">
        <v>149</v>
      </c>
      <c r="B11" s="22" t="s">
        <v>140</v>
      </c>
      <c r="C11" s="20" t="s">
        <v>140</v>
      </c>
      <c r="D11" s="23"/>
      <c r="E11" s="23">
        <v>73.3</v>
      </c>
      <c r="F11" s="23"/>
      <c r="G11" s="19" t="s">
        <v>140</v>
      </c>
      <c r="H11" s="6" t="s">
        <v>140</v>
      </c>
      <c r="I11" s="20" t="s">
        <v>140</v>
      </c>
      <c r="J11" s="23"/>
      <c r="K11" s="23">
        <v>7.1907299999999994</v>
      </c>
      <c r="L11" s="23"/>
    </row>
    <row r="12" spans="1:12" x14ac:dyDescent="0.35">
      <c r="A12" s="28" t="s">
        <v>150</v>
      </c>
      <c r="B12" s="21" t="s">
        <v>142</v>
      </c>
      <c r="C12" s="20" t="s">
        <v>140</v>
      </c>
      <c r="D12" s="24"/>
      <c r="E12" s="24">
        <v>50</v>
      </c>
      <c r="F12" s="24"/>
      <c r="G12" s="19" t="s">
        <v>140</v>
      </c>
      <c r="H12" s="6">
        <v>9.8100000000000007E-2</v>
      </c>
      <c r="I12" s="20" t="s">
        <v>140</v>
      </c>
      <c r="J12" s="20"/>
      <c r="K12" s="20">
        <v>4.9050000000000002</v>
      </c>
      <c r="L12" s="20"/>
    </row>
    <row r="13" spans="1:12" x14ac:dyDescent="0.35">
      <c r="A13" s="28" t="s">
        <v>151</v>
      </c>
      <c r="B13" s="21" t="s">
        <v>142</v>
      </c>
      <c r="C13" s="20" t="s">
        <v>140</v>
      </c>
      <c r="D13" s="24"/>
      <c r="E13" s="24">
        <v>17</v>
      </c>
      <c r="F13" s="24"/>
      <c r="G13" s="19" t="s">
        <v>140</v>
      </c>
      <c r="H13" s="6">
        <v>9.8100000000000007E-2</v>
      </c>
      <c r="I13" s="20" t="s">
        <v>140</v>
      </c>
      <c r="J13" s="20"/>
      <c r="K13" s="20">
        <v>1.6677000000000002</v>
      </c>
      <c r="L13" s="20"/>
    </row>
    <row r="14" spans="1:12" ht="26.5" x14ac:dyDescent="0.35">
      <c r="A14" s="26" t="s">
        <v>152</v>
      </c>
      <c r="B14" s="21" t="s">
        <v>142</v>
      </c>
      <c r="C14" s="20" t="s">
        <v>140</v>
      </c>
      <c r="D14" s="24"/>
      <c r="E14" s="24">
        <v>2.2000000000000002</v>
      </c>
      <c r="F14" s="24"/>
      <c r="G14" s="19" t="s">
        <v>140</v>
      </c>
      <c r="H14" s="6">
        <v>9.8100000000000007E-2</v>
      </c>
      <c r="I14" s="20" t="s">
        <v>140</v>
      </c>
      <c r="J14" s="20"/>
      <c r="K14" s="20">
        <v>0.21582000000000004</v>
      </c>
      <c r="L14" s="20"/>
    </row>
    <row r="15" spans="1:12" x14ac:dyDescent="0.35">
      <c r="A15" s="26" t="s">
        <v>153</v>
      </c>
      <c r="B15" s="21" t="s">
        <v>142</v>
      </c>
      <c r="C15" s="20" t="s">
        <v>140</v>
      </c>
      <c r="D15" s="24"/>
      <c r="E15" s="24">
        <v>3.1</v>
      </c>
      <c r="F15" s="24"/>
      <c r="G15" s="19" t="s">
        <v>140</v>
      </c>
      <c r="H15" s="6">
        <v>9.8100000000000007E-2</v>
      </c>
      <c r="I15" s="20" t="s">
        <v>140</v>
      </c>
      <c r="J15" s="20"/>
      <c r="K15" s="20">
        <v>0.30411000000000005</v>
      </c>
      <c r="L15" s="20"/>
    </row>
    <row r="16" spans="1:12" x14ac:dyDescent="0.35">
      <c r="A16" s="26" t="s">
        <v>154</v>
      </c>
      <c r="B16" s="21" t="s">
        <v>142</v>
      </c>
      <c r="C16" s="20" t="s">
        <v>140</v>
      </c>
      <c r="D16" s="24"/>
      <c r="E16" s="24">
        <v>1</v>
      </c>
      <c r="F16" s="24"/>
      <c r="G16" s="19" t="s">
        <v>140</v>
      </c>
      <c r="H16" s="6">
        <v>9.8100000000000007E-2</v>
      </c>
      <c r="I16" s="20" t="s">
        <v>140</v>
      </c>
      <c r="J16" s="20"/>
      <c r="K16" s="20">
        <v>9.8100000000000007E-2</v>
      </c>
      <c r="L16" s="20"/>
    </row>
    <row r="19" spans="1:13" x14ac:dyDescent="0.35">
      <c r="A19" s="25" t="s">
        <v>139</v>
      </c>
      <c r="B19" s="22" t="s">
        <v>140</v>
      </c>
      <c r="C19" s="15">
        <v>78.900000000000006</v>
      </c>
      <c r="D19" s="15">
        <v>409.6</v>
      </c>
      <c r="E19" s="4">
        <v>560</v>
      </c>
      <c r="F19" s="15">
        <v>570.5</v>
      </c>
      <c r="G19" s="11" t="s">
        <v>140</v>
      </c>
      <c r="H19" s="12" t="s">
        <v>140</v>
      </c>
      <c r="I19" s="23">
        <v>4.4894099999999995</v>
      </c>
      <c r="J19" s="23">
        <v>23.306239999999999</v>
      </c>
      <c r="K19" s="1">
        <v>31.863999999999997</v>
      </c>
      <c r="L19" s="23">
        <v>32.461449999999999</v>
      </c>
      <c r="M19" s="3" t="s">
        <v>140</v>
      </c>
    </row>
    <row r="20" spans="1:13" ht="26.5" x14ac:dyDescent="0.35">
      <c r="A20" s="9" t="s">
        <v>141</v>
      </c>
      <c r="B20" s="8" t="s">
        <v>142</v>
      </c>
      <c r="C20" s="24">
        <v>0</v>
      </c>
      <c r="D20" s="24">
        <v>50</v>
      </c>
      <c r="E20" s="5">
        <v>53</v>
      </c>
      <c r="F20" s="24">
        <v>51</v>
      </c>
      <c r="G20" s="19" t="s">
        <v>140</v>
      </c>
      <c r="H20" s="13">
        <v>5.6899999999999999E-2</v>
      </c>
      <c r="I20" s="20">
        <v>0</v>
      </c>
      <c r="J20" s="20">
        <v>2.8449999999999998</v>
      </c>
      <c r="K20" s="2">
        <v>3.0156999999999998</v>
      </c>
      <c r="L20" s="20">
        <v>2.9018999999999999</v>
      </c>
      <c r="M20" s="3" t="s">
        <v>140</v>
      </c>
    </row>
    <row r="21" spans="1:13" x14ac:dyDescent="0.35">
      <c r="A21" s="9" t="s">
        <v>143</v>
      </c>
      <c r="B21" s="8" t="s">
        <v>142</v>
      </c>
      <c r="C21" s="24">
        <v>0</v>
      </c>
      <c r="D21" s="24">
        <v>93</v>
      </c>
      <c r="E21" s="5">
        <v>160</v>
      </c>
      <c r="F21" s="24">
        <v>160</v>
      </c>
      <c r="G21" s="19" t="s">
        <v>140</v>
      </c>
      <c r="H21" s="13">
        <v>5.6899999999999999E-2</v>
      </c>
      <c r="I21" s="20">
        <v>0</v>
      </c>
      <c r="J21" s="20">
        <v>5.2916999999999996</v>
      </c>
      <c r="K21" s="2">
        <v>9.1039999999999992</v>
      </c>
      <c r="L21" s="20">
        <v>9.1039999999999992</v>
      </c>
      <c r="M21" s="3" t="s">
        <v>140</v>
      </c>
    </row>
    <row r="22" spans="1:13" x14ac:dyDescent="0.35">
      <c r="A22" s="16" t="s">
        <v>144</v>
      </c>
      <c r="B22" s="21" t="s">
        <v>142</v>
      </c>
      <c r="C22" s="24">
        <v>61</v>
      </c>
      <c r="D22" s="24">
        <v>170</v>
      </c>
      <c r="E22" s="5">
        <v>110</v>
      </c>
      <c r="F22" s="24">
        <v>43</v>
      </c>
      <c r="G22" s="19" t="s">
        <v>140</v>
      </c>
      <c r="H22" s="13">
        <v>5.6899999999999999E-2</v>
      </c>
      <c r="I22" s="20">
        <v>3.4708999999999999</v>
      </c>
      <c r="J22" s="20">
        <v>9.673</v>
      </c>
      <c r="K22" s="2">
        <v>6.2590000000000003</v>
      </c>
      <c r="L22" s="20">
        <v>2.4466999999999999</v>
      </c>
      <c r="M22" s="3" t="s">
        <v>140</v>
      </c>
    </row>
    <row r="23" spans="1:13" x14ac:dyDescent="0.35">
      <c r="A23" s="9" t="s">
        <v>145</v>
      </c>
      <c r="B23" s="8" t="s">
        <v>142</v>
      </c>
      <c r="C23" s="24">
        <v>0</v>
      </c>
      <c r="D23" s="24">
        <v>6</v>
      </c>
      <c r="E23" s="5">
        <v>10</v>
      </c>
      <c r="F23" s="24">
        <v>10</v>
      </c>
      <c r="G23" s="19" t="s">
        <v>140</v>
      </c>
      <c r="H23" s="13">
        <v>5.6899999999999999E-2</v>
      </c>
      <c r="I23" s="20">
        <v>0</v>
      </c>
      <c r="J23" s="20">
        <v>0.34139999999999998</v>
      </c>
      <c r="K23" s="2">
        <v>0.56899999999999995</v>
      </c>
      <c r="L23" s="20">
        <v>0.56899999999999995</v>
      </c>
      <c r="M23" s="3" t="s">
        <v>140</v>
      </c>
    </row>
    <row r="24" spans="1:13" x14ac:dyDescent="0.35">
      <c r="A24" s="9" t="s">
        <v>146</v>
      </c>
      <c r="B24" s="8" t="s">
        <v>142</v>
      </c>
      <c r="C24" s="24">
        <v>3.5</v>
      </c>
      <c r="D24" s="24">
        <v>67.5</v>
      </c>
      <c r="E24" s="5">
        <v>202.5</v>
      </c>
      <c r="F24" s="24">
        <v>285</v>
      </c>
      <c r="G24" s="19" t="s">
        <v>140</v>
      </c>
      <c r="H24" s="13">
        <v>5.6899999999999999E-2</v>
      </c>
      <c r="I24" s="20">
        <v>0.19914999999999999</v>
      </c>
      <c r="J24" s="20">
        <v>3.8407499999999999</v>
      </c>
      <c r="K24" s="2">
        <v>11.52225</v>
      </c>
      <c r="L24" s="20">
        <v>16.2165</v>
      </c>
      <c r="M24" s="3" t="s">
        <v>140</v>
      </c>
    </row>
    <row r="25" spans="1:13" x14ac:dyDescent="0.35">
      <c r="A25" s="14" t="s">
        <v>147</v>
      </c>
      <c r="B25" s="8" t="s">
        <v>142</v>
      </c>
      <c r="C25" s="24">
        <v>5</v>
      </c>
      <c r="D25" s="24">
        <v>3</v>
      </c>
      <c r="E25" s="5">
        <v>3</v>
      </c>
      <c r="F25" s="24">
        <v>3</v>
      </c>
      <c r="G25" s="19" t="s">
        <v>140</v>
      </c>
      <c r="H25" s="13">
        <v>5.6899999999999999E-2</v>
      </c>
      <c r="I25" s="20">
        <v>0.28449999999999998</v>
      </c>
      <c r="J25" s="20">
        <v>0.17069999999999999</v>
      </c>
      <c r="K25" s="2">
        <v>0.17069999999999999</v>
      </c>
      <c r="L25" s="20">
        <v>0.17069999999999999</v>
      </c>
      <c r="M25" s="3" t="s">
        <v>140</v>
      </c>
    </row>
    <row r="26" spans="1:13" x14ac:dyDescent="0.35">
      <c r="A26" s="9" t="s">
        <v>148</v>
      </c>
      <c r="B26" s="8" t="s">
        <v>142</v>
      </c>
      <c r="C26" s="24">
        <v>9.4</v>
      </c>
      <c r="D26" s="24">
        <v>20.100000000000001</v>
      </c>
      <c r="E26" s="5">
        <v>21.5</v>
      </c>
      <c r="F26" s="24">
        <v>18.5</v>
      </c>
      <c r="G26" s="19" t="s">
        <v>140</v>
      </c>
      <c r="H26" s="13">
        <v>5.6899999999999999E-2</v>
      </c>
      <c r="I26" s="20">
        <v>0.53486</v>
      </c>
      <c r="J26" s="20">
        <v>1.1436900000000001</v>
      </c>
      <c r="K26" s="2">
        <v>1.2233499999999999</v>
      </c>
      <c r="L26" s="20">
        <v>1.0526500000000001</v>
      </c>
      <c r="M26" s="3" t="s">
        <v>140</v>
      </c>
    </row>
    <row r="28" spans="1:13" x14ac:dyDescent="0.35">
      <c r="A28" s="25" t="s">
        <v>149</v>
      </c>
      <c r="B28" s="22" t="s">
        <v>140</v>
      </c>
      <c r="C28" s="20" t="s">
        <v>140</v>
      </c>
      <c r="D28" s="23">
        <v>19.100000000000001</v>
      </c>
      <c r="E28" s="4">
        <v>73.3</v>
      </c>
      <c r="F28" s="23">
        <v>117.5</v>
      </c>
      <c r="G28" s="19" t="s">
        <v>140</v>
      </c>
      <c r="H28" s="7" t="s">
        <v>140</v>
      </c>
      <c r="I28" s="23" t="s">
        <v>140</v>
      </c>
      <c r="J28" s="23">
        <v>1.0810599999999999</v>
      </c>
      <c r="K28" s="1">
        <v>4.1487800000000004</v>
      </c>
      <c r="L28" s="23">
        <v>6.6504999999999992</v>
      </c>
      <c r="M28" s="11" t="s">
        <v>140</v>
      </c>
    </row>
    <row r="29" spans="1:13" x14ac:dyDescent="0.35">
      <c r="A29" s="28" t="s">
        <v>150</v>
      </c>
      <c r="B29" s="21" t="s">
        <v>142</v>
      </c>
      <c r="C29" s="20" t="s">
        <v>140</v>
      </c>
      <c r="D29" s="24">
        <v>0</v>
      </c>
      <c r="E29" s="5">
        <v>50</v>
      </c>
      <c r="F29" s="24">
        <v>96.2</v>
      </c>
      <c r="G29" s="19" t="s">
        <v>140</v>
      </c>
      <c r="H29" s="6">
        <v>5.6599999999999998E-2</v>
      </c>
      <c r="I29" s="20" t="s">
        <v>140</v>
      </c>
      <c r="J29" s="20">
        <v>0</v>
      </c>
      <c r="K29" s="2">
        <v>2.83</v>
      </c>
      <c r="L29" s="20">
        <v>5.4449199999999998</v>
      </c>
      <c r="M29" s="19" t="s">
        <v>140</v>
      </c>
    </row>
    <row r="30" spans="1:13" x14ac:dyDescent="0.35">
      <c r="A30" s="28" t="s">
        <v>151</v>
      </c>
      <c r="B30" s="21" t="s">
        <v>142</v>
      </c>
      <c r="C30" s="20" t="s">
        <v>140</v>
      </c>
      <c r="D30" s="24">
        <v>16</v>
      </c>
      <c r="E30" s="5">
        <v>17</v>
      </c>
      <c r="F30" s="24">
        <v>18</v>
      </c>
      <c r="G30" s="19" t="s">
        <v>140</v>
      </c>
      <c r="H30" s="6">
        <v>5.6599999999999998E-2</v>
      </c>
      <c r="I30" s="20" t="s">
        <v>140</v>
      </c>
      <c r="J30" s="20">
        <v>0.90559999999999996</v>
      </c>
      <c r="K30" s="2">
        <v>0.96219999999999994</v>
      </c>
      <c r="L30" s="20">
        <v>1.0187999999999999</v>
      </c>
      <c r="M30" s="19" t="s">
        <v>140</v>
      </c>
    </row>
    <row r="31" spans="1:13" ht="26.5" x14ac:dyDescent="0.35">
      <c r="A31" s="28" t="s">
        <v>152</v>
      </c>
      <c r="B31" s="21" t="s">
        <v>142</v>
      </c>
      <c r="C31" s="20" t="s">
        <v>140</v>
      </c>
      <c r="D31" s="24">
        <v>0</v>
      </c>
      <c r="E31" s="5">
        <v>2.2000000000000002</v>
      </c>
      <c r="F31" s="24">
        <v>3.3</v>
      </c>
      <c r="G31" s="19" t="s">
        <v>140</v>
      </c>
      <c r="H31" s="6">
        <v>5.6599999999999998E-2</v>
      </c>
      <c r="I31" s="20" t="s">
        <v>140</v>
      </c>
      <c r="J31" s="20">
        <v>0</v>
      </c>
      <c r="K31" s="2">
        <v>0.12452000000000001</v>
      </c>
      <c r="L31" s="20">
        <v>0.18677999999999997</v>
      </c>
      <c r="M31" s="19" t="s">
        <v>140</v>
      </c>
    </row>
    <row r="32" spans="1:13" x14ac:dyDescent="0.35">
      <c r="A32" s="26" t="s">
        <v>153</v>
      </c>
      <c r="B32" s="21" t="s">
        <v>142</v>
      </c>
      <c r="C32" s="20" t="s">
        <v>140</v>
      </c>
      <c r="D32" s="24">
        <v>2.1</v>
      </c>
      <c r="E32" s="5">
        <v>3.1</v>
      </c>
      <c r="F32" s="24">
        <v>0</v>
      </c>
      <c r="G32" s="19" t="s">
        <v>140</v>
      </c>
      <c r="H32" s="6">
        <v>5.6599999999999998E-2</v>
      </c>
      <c r="I32" s="20" t="s">
        <v>140</v>
      </c>
      <c r="J32" s="20">
        <v>0.11885999999999999</v>
      </c>
      <c r="K32" s="2">
        <v>0.17546</v>
      </c>
      <c r="L32" s="20">
        <v>0</v>
      </c>
      <c r="M32" s="19" t="s">
        <v>140</v>
      </c>
    </row>
    <row r="33" spans="1:13" x14ac:dyDescent="0.35">
      <c r="A33" s="26" t="s">
        <v>154</v>
      </c>
      <c r="B33" s="21" t="s">
        <v>142</v>
      </c>
      <c r="C33" s="20" t="s">
        <v>140</v>
      </c>
      <c r="D33" s="24">
        <v>1</v>
      </c>
      <c r="E33" s="5">
        <v>1</v>
      </c>
      <c r="F33" s="24">
        <v>0</v>
      </c>
      <c r="G33" s="19" t="s">
        <v>140</v>
      </c>
      <c r="H33" s="6">
        <v>5.6599999999999998E-2</v>
      </c>
      <c r="I33" s="20" t="s">
        <v>140</v>
      </c>
      <c r="J33" s="20">
        <v>5.6599999999999998E-2</v>
      </c>
      <c r="K33" s="2">
        <v>5.6599999999999998E-2</v>
      </c>
      <c r="L33" s="20">
        <v>0</v>
      </c>
      <c r="M33" s="19" t="s">
        <v>140</v>
      </c>
    </row>
    <row r="34" spans="1:13" x14ac:dyDescent="0.35">
      <c r="A34" s="118"/>
      <c r="B34" s="118"/>
      <c r="C34" s="118"/>
      <c r="D34" s="118"/>
      <c r="E34" s="5"/>
      <c r="F34" s="118"/>
      <c r="G34" s="118"/>
      <c r="H34" s="118"/>
      <c r="I34" s="118"/>
      <c r="J34" s="118"/>
      <c r="K34" s="2"/>
      <c r="L34" s="118"/>
      <c r="M34" s="118"/>
    </row>
    <row r="35" spans="1:13" x14ac:dyDescent="0.35">
      <c r="A35" s="118"/>
      <c r="B35" s="118"/>
      <c r="C35" s="118"/>
      <c r="D35" s="118"/>
      <c r="E35" s="5"/>
      <c r="F35" s="118"/>
      <c r="G35" s="118"/>
      <c r="H35" s="118"/>
      <c r="I35" s="118"/>
      <c r="J35" s="118"/>
      <c r="K35" s="2"/>
      <c r="L35" s="118"/>
      <c r="M35" s="118"/>
    </row>
    <row r="37" spans="1:13" x14ac:dyDescent="0.35">
      <c r="A37" s="25" t="s">
        <v>139</v>
      </c>
      <c r="B37" s="22" t="s">
        <v>140</v>
      </c>
      <c r="C37" s="15">
        <v>78.900000000000006</v>
      </c>
      <c r="D37" s="15">
        <v>409.6</v>
      </c>
      <c r="E37" s="4">
        <v>560</v>
      </c>
      <c r="F37" s="15">
        <v>570.5</v>
      </c>
      <c r="G37" s="11" t="s">
        <v>140</v>
      </c>
      <c r="H37" s="12" t="s">
        <v>140</v>
      </c>
      <c r="I37" s="15">
        <v>2.60784225</v>
      </c>
      <c r="J37" s="18">
        <v>13.538304</v>
      </c>
      <c r="K37" s="1">
        <v>18.509399999999999</v>
      </c>
      <c r="L37" s="18">
        <v>18.856451250000003</v>
      </c>
      <c r="M37" s="118"/>
    </row>
    <row r="38" spans="1:13" ht="26.5" x14ac:dyDescent="0.35">
      <c r="A38" s="9" t="s">
        <v>141</v>
      </c>
      <c r="B38" s="8" t="s">
        <v>142</v>
      </c>
      <c r="C38" s="24">
        <v>0</v>
      </c>
      <c r="D38" s="24">
        <v>50</v>
      </c>
      <c r="E38" s="5">
        <v>53</v>
      </c>
      <c r="F38" s="24">
        <v>51</v>
      </c>
      <c r="G38" s="19" t="s">
        <v>140</v>
      </c>
      <c r="H38" s="13">
        <v>3.39E-2</v>
      </c>
      <c r="I38" s="10">
        <v>0</v>
      </c>
      <c r="J38" s="17">
        <v>1.652625</v>
      </c>
      <c r="K38" s="2">
        <v>1.7517825</v>
      </c>
      <c r="L38" s="17">
        <v>1.6856774999999999</v>
      </c>
      <c r="M38" s="118"/>
    </row>
    <row r="39" spans="1:13" x14ac:dyDescent="0.35">
      <c r="A39" s="9" t="s">
        <v>143</v>
      </c>
      <c r="B39" s="8" t="s">
        <v>142</v>
      </c>
      <c r="C39" s="24">
        <v>0</v>
      </c>
      <c r="D39" s="24">
        <v>93</v>
      </c>
      <c r="E39" s="5">
        <v>160</v>
      </c>
      <c r="F39" s="24">
        <v>160</v>
      </c>
      <c r="G39" s="19" t="s">
        <v>140</v>
      </c>
      <c r="H39" s="13">
        <v>3.39E-2</v>
      </c>
      <c r="I39" s="10">
        <v>0</v>
      </c>
      <c r="J39" s="17">
        <v>3.0738824999999999</v>
      </c>
      <c r="K39" s="2">
        <v>5.2883999999999993</v>
      </c>
      <c r="L39" s="17">
        <v>5.2883999999999993</v>
      </c>
      <c r="M39" s="118"/>
    </row>
    <row r="40" spans="1:13" x14ac:dyDescent="0.35">
      <c r="A40" s="16" t="s">
        <v>144</v>
      </c>
      <c r="B40" s="21" t="s">
        <v>142</v>
      </c>
      <c r="C40" s="24">
        <v>61</v>
      </c>
      <c r="D40" s="24">
        <v>170</v>
      </c>
      <c r="E40" s="5">
        <v>110</v>
      </c>
      <c r="F40" s="24">
        <v>43</v>
      </c>
      <c r="G40" s="19" t="s">
        <v>140</v>
      </c>
      <c r="H40" s="13">
        <v>3.39E-2</v>
      </c>
      <c r="I40" s="10">
        <v>2.0162024999999999</v>
      </c>
      <c r="J40" s="17">
        <v>5.6189249999999999</v>
      </c>
      <c r="K40" s="2">
        <v>3.6357750000000002</v>
      </c>
      <c r="L40" s="17">
        <v>1.4212575000000001</v>
      </c>
      <c r="M40" s="118"/>
    </row>
    <row r="41" spans="1:13" x14ac:dyDescent="0.35">
      <c r="A41" s="9" t="s">
        <v>145</v>
      </c>
      <c r="B41" s="8" t="s">
        <v>142</v>
      </c>
      <c r="C41" s="24">
        <v>0</v>
      </c>
      <c r="D41" s="24">
        <v>6</v>
      </c>
      <c r="E41" s="5">
        <v>10</v>
      </c>
      <c r="F41" s="24">
        <v>10</v>
      </c>
      <c r="G41" s="19" t="s">
        <v>140</v>
      </c>
      <c r="H41" s="13">
        <v>3.39E-2</v>
      </c>
      <c r="I41" s="10">
        <v>0</v>
      </c>
      <c r="J41" s="17">
        <v>0.19831499999999999</v>
      </c>
      <c r="K41" s="2">
        <v>0.33052499999999996</v>
      </c>
      <c r="L41" s="17">
        <v>0.33052499999999996</v>
      </c>
      <c r="M41" s="118"/>
    </row>
    <row r="42" spans="1:13" x14ac:dyDescent="0.35">
      <c r="A42" s="9" t="s">
        <v>146</v>
      </c>
      <c r="B42" s="8" t="s">
        <v>142</v>
      </c>
      <c r="C42" s="24">
        <v>3.5</v>
      </c>
      <c r="D42" s="24">
        <v>67.5</v>
      </c>
      <c r="E42" s="5">
        <v>202.5</v>
      </c>
      <c r="F42" s="24">
        <v>285</v>
      </c>
      <c r="G42" s="19" t="s">
        <v>140</v>
      </c>
      <c r="H42" s="13">
        <v>3.39E-2</v>
      </c>
      <c r="I42" s="10">
        <v>0.11568375</v>
      </c>
      <c r="J42" s="17">
        <v>2.23104375</v>
      </c>
      <c r="K42" s="2">
        <v>6.6931312499999995</v>
      </c>
      <c r="L42" s="17">
        <v>9.4199625000000005</v>
      </c>
      <c r="M42" s="118"/>
    </row>
    <row r="43" spans="1:13" x14ac:dyDescent="0.35">
      <c r="A43" s="14" t="s">
        <v>147</v>
      </c>
      <c r="B43" s="8" t="s">
        <v>142</v>
      </c>
      <c r="C43" s="24">
        <v>5</v>
      </c>
      <c r="D43" s="24">
        <v>3</v>
      </c>
      <c r="E43" s="5">
        <v>3</v>
      </c>
      <c r="F43" s="24">
        <v>3</v>
      </c>
      <c r="G43" s="19" t="s">
        <v>140</v>
      </c>
      <c r="H43" s="13">
        <v>3.39E-2</v>
      </c>
      <c r="I43" s="10">
        <v>0.16526249999999998</v>
      </c>
      <c r="J43" s="17">
        <v>9.9157499999999996E-2</v>
      </c>
      <c r="K43" s="2">
        <v>9.9157499999999996E-2</v>
      </c>
      <c r="L43" s="17">
        <v>9.9157499999999996E-2</v>
      </c>
      <c r="M43" s="118"/>
    </row>
    <row r="44" spans="1:13" x14ac:dyDescent="0.35">
      <c r="A44" s="9" t="s">
        <v>148</v>
      </c>
      <c r="B44" s="8" t="s">
        <v>142</v>
      </c>
      <c r="C44" s="24">
        <v>9.4</v>
      </c>
      <c r="D44" s="24">
        <v>20.100000000000001</v>
      </c>
      <c r="E44" s="5">
        <v>21.5</v>
      </c>
      <c r="F44" s="24">
        <v>18.5</v>
      </c>
      <c r="G44" s="19" t="s">
        <v>140</v>
      </c>
      <c r="H44" s="13">
        <v>3.39E-2</v>
      </c>
      <c r="I44" s="10">
        <v>0.31069350000000001</v>
      </c>
      <c r="J44" s="17">
        <v>0.66435525000000006</v>
      </c>
      <c r="K44" s="2">
        <v>0.71062875000000003</v>
      </c>
      <c r="L44" s="17">
        <v>0.61147125000000002</v>
      </c>
      <c r="M44" s="118"/>
    </row>
    <row r="46" spans="1:13" x14ac:dyDescent="0.35">
      <c r="A46" s="25" t="s">
        <v>149</v>
      </c>
      <c r="B46" s="22" t="s">
        <v>140</v>
      </c>
      <c r="C46" s="20" t="s">
        <v>140</v>
      </c>
      <c r="D46" s="23">
        <v>19.100000000000001</v>
      </c>
      <c r="E46" s="4">
        <v>73.3</v>
      </c>
      <c r="F46" s="23">
        <v>117.5</v>
      </c>
      <c r="G46" s="19" t="s">
        <v>140</v>
      </c>
      <c r="H46" s="31" t="s">
        <v>140</v>
      </c>
      <c r="I46" s="23" t="s">
        <v>140</v>
      </c>
      <c r="J46" s="30">
        <v>0.62944049999999996</v>
      </c>
      <c r="K46" s="1">
        <v>2.4156014999999997</v>
      </c>
      <c r="L46" s="30">
        <v>3.8722124999999994</v>
      </c>
      <c r="M46" s="118"/>
    </row>
    <row r="47" spans="1:13" x14ac:dyDescent="0.35">
      <c r="A47" s="28" t="s">
        <v>150</v>
      </c>
      <c r="B47" s="21" t="s">
        <v>142</v>
      </c>
      <c r="C47" s="20" t="s">
        <v>140</v>
      </c>
      <c r="D47" s="24">
        <v>0</v>
      </c>
      <c r="E47" s="5">
        <v>50</v>
      </c>
      <c r="F47" s="24">
        <v>96.2</v>
      </c>
      <c r="G47" s="19" t="s">
        <v>140</v>
      </c>
      <c r="H47" s="29">
        <v>3.3799999999999997E-2</v>
      </c>
      <c r="I47" s="20" t="s">
        <v>140</v>
      </c>
      <c r="J47" s="27">
        <v>0</v>
      </c>
      <c r="K47" s="2">
        <v>1.6477499999999998</v>
      </c>
      <c r="L47" s="27">
        <v>3.1702709999999996</v>
      </c>
      <c r="M47" s="118"/>
    </row>
    <row r="48" spans="1:13" x14ac:dyDescent="0.35">
      <c r="A48" s="28" t="s">
        <v>151</v>
      </c>
      <c r="B48" s="21" t="s">
        <v>142</v>
      </c>
      <c r="C48" s="20" t="s">
        <v>140</v>
      </c>
      <c r="D48" s="24">
        <v>16</v>
      </c>
      <c r="E48" s="5">
        <v>17</v>
      </c>
      <c r="F48" s="24">
        <v>18</v>
      </c>
      <c r="G48" s="19" t="s">
        <v>140</v>
      </c>
      <c r="H48" s="29">
        <v>3.3799999999999997E-2</v>
      </c>
      <c r="I48" s="20" t="s">
        <v>140</v>
      </c>
      <c r="J48" s="27">
        <v>0.52727999999999997</v>
      </c>
      <c r="K48" s="2">
        <v>0.56023500000000004</v>
      </c>
      <c r="L48" s="27">
        <v>0.59318999999999988</v>
      </c>
      <c r="M48" s="118"/>
    </row>
    <row r="49" spans="1:12" ht="26.5" x14ac:dyDescent="0.35">
      <c r="A49" s="26" t="s">
        <v>152</v>
      </c>
      <c r="B49" s="21" t="s">
        <v>142</v>
      </c>
      <c r="C49" s="20" t="s">
        <v>140</v>
      </c>
      <c r="D49" s="24">
        <v>0</v>
      </c>
      <c r="E49" s="5">
        <v>2.2000000000000002</v>
      </c>
      <c r="F49" s="24">
        <v>3.3</v>
      </c>
      <c r="G49" s="19" t="s">
        <v>140</v>
      </c>
      <c r="H49" s="29">
        <v>3.3799999999999997E-2</v>
      </c>
      <c r="I49" s="20" t="s">
        <v>140</v>
      </c>
      <c r="J49" s="27">
        <v>0</v>
      </c>
      <c r="K49" s="2">
        <v>7.2500999999999996E-2</v>
      </c>
      <c r="L49" s="27">
        <v>0.10875149999999999</v>
      </c>
    </row>
    <row r="50" spans="1:12" x14ac:dyDescent="0.35">
      <c r="A50" s="26" t="s">
        <v>153</v>
      </c>
      <c r="B50" s="21" t="s">
        <v>142</v>
      </c>
      <c r="C50" s="20" t="s">
        <v>140</v>
      </c>
      <c r="D50" s="24">
        <v>2.1</v>
      </c>
      <c r="E50" s="5">
        <v>3.1</v>
      </c>
      <c r="F50" s="24">
        <v>0</v>
      </c>
      <c r="G50" s="19" t="s">
        <v>140</v>
      </c>
      <c r="H50" s="29">
        <v>3.3799999999999997E-2</v>
      </c>
      <c r="I50" s="20" t="s">
        <v>140</v>
      </c>
      <c r="J50" s="27">
        <v>6.9205500000000003E-2</v>
      </c>
      <c r="K50" s="2">
        <v>0.1021605</v>
      </c>
      <c r="L50" s="27">
        <v>0</v>
      </c>
    </row>
    <row r="51" spans="1:12" x14ac:dyDescent="0.35">
      <c r="A51" s="26" t="s">
        <v>154</v>
      </c>
      <c r="B51" s="21" t="s">
        <v>142</v>
      </c>
      <c r="C51" s="20" t="s">
        <v>140</v>
      </c>
      <c r="D51" s="24">
        <v>1</v>
      </c>
      <c r="E51" s="5">
        <v>1</v>
      </c>
      <c r="F51" s="24">
        <v>0</v>
      </c>
      <c r="G51" s="19" t="s">
        <v>140</v>
      </c>
      <c r="H51" s="29">
        <v>3.3799999999999997E-2</v>
      </c>
      <c r="I51" s="20" t="s">
        <v>140</v>
      </c>
      <c r="J51" s="27">
        <v>3.2954999999999998E-2</v>
      </c>
      <c r="K51" s="2">
        <v>3.2954999999999998E-2</v>
      </c>
      <c r="L51" s="27">
        <v>0</v>
      </c>
    </row>
    <row r="52" spans="1:12" x14ac:dyDescent="0.35">
      <c r="A52" s="118"/>
      <c r="B52" s="118"/>
      <c r="C52" s="118"/>
      <c r="D52" s="118"/>
      <c r="E52" s="5"/>
      <c r="F52" s="118"/>
      <c r="G52" s="118"/>
      <c r="H52" s="118"/>
      <c r="I52" s="118"/>
      <c r="J52" s="118"/>
      <c r="K52" s="118"/>
      <c r="L52" s="118"/>
    </row>
    <row r="53" spans="1:12" x14ac:dyDescent="0.35">
      <c r="A53" s="118"/>
      <c r="B53" s="118"/>
      <c r="C53" s="118"/>
      <c r="D53" s="118"/>
      <c r="E53" s="5"/>
      <c r="F53" s="118"/>
      <c r="G53" s="118"/>
      <c r="H53" s="118"/>
      <c r="I53" s="118"/>
      <c r="J53" s="118"/>
      <c r="K53" s="118"/>
      <c r="L53" s="1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BD32ADC0BB5C4CBBE48F47946E0118" ma:contentTypeVersion="8" ma:contentTypeDescription="Create a new document." ma:contentTypeScope="" ma:versionID="6df0158b4c82cae33f76ba78760011ca">
  <xsd:schema xmlns:xsd="http://www.w3.org/2001/XMLSchema" xmlns:xs="http://www.w3.org/2001/XMLSchema" xmlns:p="http://schemas.microsoft.com/office/2006/metadata/properties" xmlns:ns3="8bf45555-7aa3-403b-9e6f-a0363c3f7f3f" targetNamespace="http://schemas.microsoft.com/office/2006/metadata/properties" ma:root="true" ma:fieldsID="2353073fa3a125ee790dcea9faa3c323" ns3:_="">
    <xsd:import namespace="8bf45555-7aa3-403b-9e6f-a0363c3f7f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45555-7aa3-403b-9e6f-a0363c3f7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F36DDA-B83F-45CC-98E3-40E3F2B02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f45555-7aa3-403b-9e6f-a0363c3f7f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13BB62-1D8E-4BE2-9D1E-5155D83EF94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8bf45555-7aa3-403b-9e6f-a0363c3f7f3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0EC550-ECD8-4B08-B890-55E6D52E20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 Table A (i)</vt:lpstr>
      <vt:lpstr>Table A (ii)</vt:lpstr>
      <vt:lpstr>Table B</vt:lpstr>
      <vt:lpstr>Sheet2</vt:lpstr>
      <vt:lpstr>Sheet3</vt:lpstr>
      <vt:lpstr>' Table A (i)'!Print_Area</vt:lpstr>
      <vt:lpstr>'Table A (ii)'!Print_Area</vt:lpstr>
      <vt:lpstr>'Table 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HONEYSETT, Larry</dc:creator>
  <cp:keywords/>
  <dc:description/>
  <cp:lastModifiedBy>Williams, Hannah - HMT</cp:lastModifiedBy>
  <cp:revision/>
  <dcterms:created xsi:type="dcterms:W3CDTF">2018-08-16T09:16:02Z</dcterms:created>
  <dcterms:modified xsi:type="dcterms:W3CDTF">2021-02-10T13:07:58Z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0x01010047BD32ADC0BB5C4CBBE48F47946E0118</vt:lpwstr>
  </property>
  <property fmtid="{D5CDD505-2E9C-101B-9397-08002B2CF9AE}" pid="3" name="HMT_DocumentType">
    <vt:lpwstr/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_dlc_DocIdItemGuid">
    <vt:lpwstr>cb7fe110-25d3-419f-a18a-0a01e30becfe</vt:lpwstr>
  </property>
  <property fmtid="{D5CDD505-2E9C-101B-9397-08002B2CF9AE}" pid="7" name="HMT_Group">
    <vt:lpwstr>2;#Corporate Centre|3a82a502-41d5-4d4c-ba50-c5def56f6a59</vt:lpwstr>
  </property>
  <property fmtid="{D5CDD505-2E9C-101B-9397-08002B2CF9AE}" pid="8" name="HMT_Topic">
    <vt:lpwstr>943;#HM Treasurys Supply Estimates|2c39ca04-7ff6-4b05-b1d8-9675df32aa6f</vt:lpwstr>
  </property>
  <property fmtid="{D5CDD505-2E9C-101B-9397-08002B2CF9AE}" pid="9" name="HMT_Category">
    <vt:lpwstr>4;#Corporate Document Types|9cae1664-647a-4060-a444-c5420aa89dfd</vt:lpwstr>
  </property>
  <property fmtid="{D5CDD505-2E9C-101B-9397-08002B2CF9AE}" pid="10" name="HMT_Classification">
    <vt:lpwstr>5;#Official|0c3401bb-744b-4660-997f-fc50d910db48</vt:lpwstr>
  </property>
  <property fmtid="{D5CDD505-2E9C-101B-9397-08002B2CF9AE}" pid="11" name="HMT_Theme">
    <vt:lpwstr>942;#Financial accounts|2eed9138-2c55-40b8-8d0d-0c4cab761b8e</vt:lpwstr>
  </property>
  <property fmtid="{D5CDD505-2E9C-101B-9397-08002B2CF9AE}" pid="12" name="HMT_SubTopic">
    <vt:lpwstr>9226;#2019-20|852bace4-e9e0-4b47-88d7-e731a8296b05</vt:lpwstr>
  </property>
  <property fmtid="{D5CDD505-2E9C-101B-9397-08002B2CF9AE}" pid="13" name="HMT_Team">
    <vt:lpwstr>3;#Group Finance|d51ed9f9-7a79-482f-b397-4ff410a3a24c</vt:lpwstr>
  </property>
  <property fmtid="{D5CDD505-2E9C-101B-9397-08002B2CF9AE}" pid="14" name="g727aac2e2204289aa2b5b6dcdadae03">
    <vt:lpwstr>Corporate Centre|3a82a502-41d5-4d4c-ba50-c5def56f6a59</vt:lpwstr>
  </property>
  <property fmtid="{D5CDD505-2E9C-101B-9397-08002B2CF9AE}" pid="15" name="m4e205a008724e269aef64ca7bdb5848">
    <vt:lpwstr>Other|c871d64c-a333-451d-b49a-28a9a74c0368</vt:lpwstr>
  </property>
  <property fmtid="{D5CDD505-2E9C-101B-9397-08002B2CF9AE}" pid="16" name="b4fdd2ce4232490396aa344e31f74d8e">
    <vt:lpwstr/>
  </property>
  <property fmtid="{D5CDD505-2E9C-101B-9397-08002B2CF9AE}" pid="17" name="g3bf77b0a02d47ea8bec4fb357d1f3ee">
    <vt:lpwstr>Corporate Document Types|9cae1664-647a-4060-a444-c5420aa89dfd</vt:lpwstr>
  </property>
  <property fmtid="{D5CDD505-2E9C-101B-9397-08002B2CF9AE}" pid="18" name="d3acaa1fb1fd45d69e6498ce1656c037">
    <vt:lpwstr/>
  </property>
  <property fmtid="{D5CDD505-2E9C-101B-9397-08002B2CF9AE}" pid="19" name="_dlc_Exempt">
    <vt:bool>false</vt:bool>
  </property>
  <property fmtid="{D5CDD505-2E9C-101B-9397-08002B2CF9AE}" pid="20" name="HMT_SubTeam">
    <vt:lpwstr/>
  </property>
  <property fmtid="{D5CDD505-2E9C-101B-9397-08002B2CF9AE}" pid="21" name="HMT_FolderOrderText">
    <vt:lpwstr/>
  </property>
  <property fmtid="{D5CDD505-2E9C-101B-9397-08002B2CF9AE}" pid="22" name="ieefa5c6211a4a5e9a507e1c1c1599ef">
    <vt:lpwstr>Group Finance|d51ed9f9-7a79-482f-b397-4ff410a3a24c</vt:lpwstr>
  </property>
  <property fmtid="{D5CDD505-2E9C-101B-9397-08002B2CF9AE}" pid="23" name="jc76c0d69b0a44309f7bb16407c92353">
    <vt:lpwstr/>
  </property>
  <property fmtid="{D5CDD505-2E9C-101B-9397-08002B2CF9AE}" pid="24" name="HMT_Pending">
    <vt:bool>false</vt:bool>
  </property>
  <property fmtid="{D5CDD505-2E9C-101B-9397-08002B2CF9AE}" pid="25" name="HMT_Review">
    <vt:bool>false</vt:bool>
  </property>
  <property fmtid="{D5CDD505-2E9C-101B-9397-08002B2CF9AE}" pid="26" name="IconOverlay">
    <vt:lpwstr/>
  </property>
  <property fmtid="{D5CDD505-2E9C-101B-9397-08002B2CF9AE}" pid="27" name="b9c42a306c8b47fcbaf8a41a71352f3a0">
    <vt:lpwstr>Official|0c3401bb-744b-4660-997f-fc50d910db48</vt:lpwstr>
  </property>
  <property fmtid="{D5CDD505-2E9C-101B-9397-08002B2CF9AE}" pid="28" name="HMT_Comments">
    <vt:lpwstr/>
  </property>
  <property fmtid="{D5CDD505-2E9C-101B-9397-08002B2CF9AE}" pid="29" name="URL">
    <vt:lpwstr/>
  </property>
  <property fmtid="{D5CDD505-2E9C-101B-9397-08002B2CF9AE}" pid="30" name="HMT_ArchiveReqBy">
    <vt:lpwstr/>
  </property>
  <property fmtid="{D5CDD505-2E9C-101B-9397-08002B2CF9AE}" pid="31" name="HMT_Note">
    <vt:lpwstr/>
  </property>
  <property fmtid="{D5CDD505-2E9C-101B-9397-08002B2CF9AE}" pid="32" name="hb8bc0391a2e4089a24d47de9e4a6672">
    <vt:lpwstr/>
  </property>
</Properties>
</file>