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hpap03f\DCCS_Rdf$\Texeirac\Documents\"/>
    </mc:Choice>
  </mc:AlternateContent>
  <xr:revisionPtr revIDLastSave="0" documentId="8_{60CE105E-FFDD-4EE8-9E66-A95C2E9A510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3.1 SG CTS" sheetId="12" r:id="rId1"/>
    <sheet name="3.3a Cash Grant" sheetId="6" r:id="rId2"/>
    <sheet name="3.3 (b) Control Totals" sheetId="7" r:id="rId3"/>
    <sheet name="3.4 (a) Resource Changes" sheetId="8" r:id="rId4"/>
    <sheet name="3.4 (b) Capital Changes" sheetId="9" r:id="rId5"/>
    <sheet name="3.5 SG Trends" sheetId="11" r:id="rId6"/>
    <sheet name="BGT" sheetId="10" state="hidden" r:id="rId7"/>
  </sheets>
  <externalReferences>
    <externalReference r:id="rId8"/>
  </externalReferences>
  <definedNames>
    <definedName name="Supps_Barnet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9" l="1"/>
  <c r="G32" i="9" s="1"/>
  <c r="F32" i="9"/>
  <c r="E32" i="9"/>
  <c r="I132" i="8"/>
  <c r="I133" i="8"/>
  <c r="I134" i="8"/>
  <c r="I131" i="8"/>
  <c r="E135" i="8"/>
  <c r="C40" i="6" l="1"/>
  <c r="C37" i="6"/>
  <c r="C38" i="6" s="1"/>
  <c r="C18" i="6" l="1"/>
  <c r="C8" i="6"/>
  <c r="I157" i="8" l="1"/>
  <c r="H158" i="8"/>
  <c r="G158" i="8"/>
  <c r="F158" i="8"/>
  <c r="E158" i="8"/>
  <c r="I135" i="8" l="1"/>
  <c r="G8" i="9"/>
  <c r="G4" i="9"/>
  <c r="D41" i="7"/>
  <c r="C7" i="6" s="1"/>
  <c r="D30" i="7"/>
  <c r="C28" i="6"/>
  <c r="C14" i="6"/>
  <c r="H10" i="8"/>
  <c r="G10" i="8"/>
  <c r="F10" i="8"/>
  <c r="E10" i="8"/>
  <c r="I9" i="8"/>
  <c r="I4" i="8"/>
  <c r="H139" i="8"/>
  <c r="G139" i="8"/>
  <c r="F139" i="8"/>
  <c r="E139" i="8"/>
  <c r="F26" i="9"/>
  <c r="E26" i="9"/>
  <c r="G16" i="9"/>
  <c r="G23" i="9"/>
  <c r="G25" i="9"/>
  <c r="G24" i="9"/>
  <c r="G22" i="9"/>
  <c r="G21" i="9"/>
  <c r="G20" i="9"/>
  <c r="G19" i="9"/>
  <c r="G18" i="9"/>
  <c r="G17" i="9"/>
  <c r="I13" i="8"/>
  <c r="H14" i="8"/>
  <c r="G14" i="8"/>
  <c r="F14" i="8"/>
  <c r="E14" i="8"/>
  <c r="F11" i="9"/>
  <c r="E11" i="9"/>
  <c r="G10" i="9"/>
  <c r="H143" i="8"/>
  <c r="G143" i="8"/>
  <c r="F143" i="8"/>
  <c r="E143" i="8"/>
  <c r="I142" i="8"/>
  <c r="I141" i="8"/>
  <c r="H39" i="8"/>
  <c r="G39" i="8"/>
  <c r="F39" i="8"/>
  <c r="E127" i="8"/>
  <c r="E59" i="8"/>
  <c r="I56" i="8"/>
  <c r="I122" i="8"/>
  <c r="I121" i="8"/>
  <c r="I120" i="8"/>
  <c r="I119" i="8"/>
  <c r="H127" i="8"/>
  <c r="G127" i="8"/>
  <c r="F127" i="8"/>
  <c r="I126" i="8"/>
  <c r="I125" i="8"/>
  <c r="I118" i="8"/>
  <c r="I117" i="8"/>
  <c r="I116" i="8"/>
  <c r="I114" i="8"/>
  <c r="I113" i="8"/>
  <c r="I112" i="8"/>
  <c r="I110" i="8"/>
  <c r="I109" i="8"/>
  <c r="I108" i="8"/>
  <c r="I107" i="8"/>
  <c r="I106" i="8"/>
  <c r="I104" i="8"/>
  <c r="I103" i="8"/>
  <c r="I102" i="8"/>
  <c r="I101" i="8"/>
  <c r="I86" i="8"/>
  <c r="I99" i="8"/>
  <c r="I98" i="8"/>
  <c r="I97" i="8"/>
  <c r="I96" i="8"/>
  <c r="I95" i="8"/>
  <c r="I94" i="8"/>
  <c r="I93" i="8"/>
  <c r="I92" i="8"/>
  <c r="I91" i="8"/>
  <c r="I90" i="8"/>
  <c r="I89" i="8"/>
  <c r="I88" i="8"/>
  <c r="F83" i="8"/>
  <c r="E83" i="8"/>
  <c r="I82" i="8"/>
  <c r="H83" i="8"/>
  <c r="G83" i="8"/>
  <c r="I81" i="8"/>
  <c r="H74" i="8"/>
  <c r="G74" i="8"/>
  <c r="F74" i="8"/>
  <c r="E74" i="8"/>
  <c r="I73" i="8"/>
  <c r="I71" i="8"/>
  <c r="I69" i="8"/>
  <c r="I68" i="8"/>
  <c r="I67" i="8"/>
  <c r="I63" i="8"/>
  <c r="I62" i="8"/>
  <c r="H59" i="8"/>
  <c r="G59" i="8"/>
  <c r="F59" i="8"/>
  <c r="I55" i="8"/>
  <c r="I54" i="8"/>
  <c r="I53" i="8"/>
  <c r="I52" i="8"/>
  <c r="I51" i="8"/>
  <c r="I50" i="8"/>
  <c r="I49" i="8"/>
  <c r="I46" i="8"/>
  <c r="I45" i="8"/>
  <c r="I44" i="8"/>
  <c r="I43" i="8"/>
  <c r="I42" i="8"/>
  <c r="I47" i="8"/>
  <c r="E39" i="8"/>
  <c r="I38" i="8"/>
  <c r="I37" i="8"/>
  <c r="I26" i="8"/>
  <c r="I22" i="8"/>
  <c r="I21" i="8"/>
  <c r="I19" i="8"/>
  <c r="I18" i="8"/>
  <c r="I17" i="8"/>
  <c r="I16" i="8"/>
  <c r="H155" i="8"/>
  <c r="E155" i="8"/>
  <c r="F155" i="8"/>
  <c r="G155" i="8"/>
  <c r="I85" i="8"/>
  <c r="I87" i="8"/>
  <c r="I100" i="8"/>
  <c r="I105" i="8"/>
  <c r="I111" i="8"/>
  <c r="I115" i="8"/>
  <c r="I123" i="8"/>
  <c r="I124" i="8"/>
  <c r="I80" i="8"/>
  <c r="I79" i="8"/>
  <c r="I78" i="8"/>
  <c r="I77" i="8"/>
  <c r="I76" i="8"/>
  <c r="G13" i="9"/>
  <c r="F14" i="9"/>
  <c r="E14" i="9"/>
  <c r="I72" i="8"/>
  <c r="I70" i="8"/>
  <c r="I66" i="8"/>
  <c r="I65" i="8"/>
  <c r="I64" i="8"/>
  <c r="I61" i="8"/>
  <c r="I58" i="8"/>
  <c r="I57" i="8"/>
  <c r="I48" i="8"/>
  <c r="I41" i="8"/>
  <c r="G34" i="9"/>
  <c r="I138" i="8"/>
  <c r="I137" i="8"/>
  <c r="I36" i="8"/>
  <c r="I35" i="8"/>
  <c r="I34" i="8"/>
  <c r="I33" i="8"/>
  <c r="I32" i="8"/>
  <c r="I31" i="8"/>
  <c r="I30" i="8"/>
  <c r="I29" i="8"/>
  <c r="I28" i="8"/>
  <c r="I27" i="8"/>
  <c r="I25" i="8"/>
  <c r="I24" i="8"/>
  <c r="I23" i="8"/>
  <c r="I20" i="8"/>
  <c r="E41" i="9"/>
  <c r="F41" i="9"/>
  <c r="I154" i="8"/>
  <c r="G37" i="9"/>
  <c r="G38" i="9"/>
  <c r="G39" i="9"/>
  <c r="G40" i="9"/>
  <c r="I145" i="8"/>
  <c r="I146" i="8"/>
  <c r="I147" i="8"/>
  <c r="I148" i="8"/>
  <c r="I149" i="8"/>
  <c r="I150" i="8"/>
  <c r="I151" i="8"/>
  <c r="I152" i="8"/>
  <c r="I153" i="8"/>
  <c r="D42" i="7" l="1"/>
  <c r="C6" i="6"/>
  <c r="E28" i="9"/>
  <c r="E159" i="8"/>
  <c r="F28" i="9"/>
  <c r="G11" i="9"/>
  <c r="G14" i="9"/>
  <c r="G41" i="9"/>
  <c r="G26" i="9"/>
  <c r="I74" i="8"/>
  <c r="I127" i="8"/>
  <c r="F128" i="8"/>
  <c r="G128" i="8"/>
  <c r="E128" i="8"/>
  <c r="I14" i="8"/>
  <c r="H128" i="8"/>
  <c r="I10" i="8"/>
  <c r="I39" i="8"/>
  <c r="I155" i="8"/>
  <c r="I83" i="8"/>
  <c r="I143" i="8"/>
  <c r="I59" i="8"/>
  <c r="I139" i="8"/>
  <c r="I12" i="8"/>
  <c r="E161" i="8" l="1"/>
  <c r="E162" i="8" s="1"/>
  <c r="I128" i="8"/>
  <c r="G28" i="9"/>
  <c r="F159" i="8" l="1"/>
  <c r="G159" i="8"/>
  <c r="E35" i="9"/>
  <c r="E43" i="9" s="1"/>
  <c r="E45" i="9" s="1"/>
  <c r="E46" i="9" s="1"/>
  <c r="F35" i="9"/>
  <c r="F43" i="9" s="1"/>
  <c r="F45" i="9" s="1"/>
  <c r="G161" i="8" l="1"/>
  <c r="G162" i="8" s="1"/>
  <c r="F161" i="8"/>
  <c r="F162" i="8" s="1"/>
  <c r="H12" i="11" s="1"/>
  <c r="G35" i="9"/>
  <c r="G43" i="9" s="1"/>
  <c r="G45" i="9" s="1"/>
  <c r="G46" i="9" s="1"/>
  <c r="D11" i="7" s="1"/>
  <c r="D12" i="7" l="1"/>
  <c r="D10" i="7" l="1"/>
  <c r="D9" i="7"/>
  <c r="F46" i="9" l="1"/>
  <c r="D13" i="7" l="1"/>
  <c r="D7" i="7"/>
  <c r="H10" i="11" l="1"/>
  <c r="H159" i="8" l="1"/>
  <c r="H161" i="8" s="1"/>
  <c r="H162" i="8" s="1"/>
  <c r="D8" i="7" l="1"/>
  <c r="I158" i="8"/>
  <c r="I159" i="8" s="1"/>
  <c r="I161" i="8" s="1"/>
  <c r="I162" i="8" s="1"/>
  <c r="C5" i="6" s="1"/>
  <c r="H6" i="11" l="1"/>
  <c r="C9" i="6"/>
  <c r="D6" i="7"/>
  <c r="D14" i="7" s="1"/>
  <c r="H9" i="11" l="1"/>
  <c r="H11" i="11" s="1"/>
  <c r="H13" i="11" s="1"/>
  <c r="C39" i="6"/>
  <c r="C6" i="12" s="1"/>
  <c r="C41" i="6" l="1"/>
  <c r="F6" i="12"/>
  <c r="G6" i="12" s="1"/>
  <c r="D6" i="12"/>
  <c r="E6" i="12" s="1"/>
</calcChain>
</file>

<file path=xl/sharedStrings.xml><?xml version="1.0" encoding="utf-8"?>
<sst xmlns="http://schemas.openxmlformats.org/spreadsheetml/2006/main" count="623" uniqueCount="437">
  <si>
    <t>£ million</t>
  </si>
  <si>
    <t>sub total</t>
  </si>
  <si>
    <t>Comments:</t>
  </si>
  <si>
    <t>Scottish Government block grant (DEL)</t>
  </si>
  <si>
    <t>see 3.4 (b) control totals table</t>
  </si>
  <si>
    <t>UK Government funded AME</t>
  </si>
  <si>
    <t>Non-Domestic Rates</t>
  </si>
  <si>
    <t>subtotal (TOTAL MANAGED EXPENDITURE)</t>
  </si>
  <si>
    <t>add</t>
  </si>
  <si>
    <t>Repayments of principal to National Loans Fund of pre 1999 loans to former Scottish Water Authorities</t>
  </si>
  <si>
    <t>Police Loan Charges</t>
  </si>
  <si>
    <t>Movement in Creditors / Debtors</t>
  </si>
  <si>
    <t>subtotal</t>
  </si>
  <si>
    <t>less</t>
  </si>
  <si>
    <t>Taxes collected by Scottish Government</t>
  </si>
  <si>
    <t>Scottish Income Tax</t>
  </si>
  <si>
    <t>Reconciliation adjustment for Scottish Income Tax</t>
  </si>
  <si>
    <t>Capital Borrowing</t>
  </si>
  <si>
    <t>Resource Borrowing</t>
  </si>
  <si>
    <t>Repayment of principal of loans</t>
  </si>
  <si>
    <t>Crown Estate Scotland revenues</t>
  </si>
  <si>
    <t xml:space="preserve">Other Fiscal Framework transactions </t>
  </si>
  <si>
    <t xml:space="preserve">less </t>
  </si>
  <si>
    <t>IFRS16 working capital adjustment</t>
  </si>
  <si>
    <t>Payments relating to release of provisions (AME)</t>
  </si>
  <si>
    <t>Other cash to accruals adjustments</t>
  </si>
  <si>
    <t>PAYOVER OF INCOME TAX</t>
  </si>
  <si>
    <t xml:space="preserve">TOTAL CASH REQUIREMENT </t>
  </si>
  <si>
    <t>1. Scottish Government DEL Control Total</t>
  </si>
  <si>
    <t>£ millions</t>
  </si>
  <si>
    <t>2023-24</t>
  </si>
  <si>
    <t>Total Resource DEL of which:</t>
  </si>
  <si>
    <t>*Post block grant adjustments</t>
  </si>
  <si>
    <t>see 3.4 (c) funding changes table</t>
  </si>
  <si>
    <t>Block Grant Adjustment (BGA) [1]</t>
  </si>
  <si>
    <t>depreciation and impairments ring fence</t>
  </si>
  <si>
    <t>student loans ring fence in DEL</t>
  </si>
  <si>
    <t>Total Capital DEL of which:</t>
  </si>
  <si>
    <t>General CDEL</t>
  </si>
  <si>
    <t>Ring fenced financial transactions</t>
  </si>
  <si>
    <t>Total Scottish Government block grant allocation</t>
  </si>
  <si>
    <t>sum of the above</t>
  </si>
  <si>
    <t>2. Scottish Government Annually Managed Expenditure funded by the UK Government</t>
  </si>
  <si>
    <t>Student Loans (CAME)</t>
  </si>
  <si>
    <t>see 3.4(a) cash grant table</t>
  </si>
  <si>
    <t>Student Loans (RAME)</t>
  </si>
  <si>
    <t>NHS Pensions (Scotland) - [Net resource requirement] (RAME)</t>
  </si>
  <si>
    <t>Teachers Pensions (Scotland) - [Net resource requirement] (RAME)</t>
  </si>
  <si>
    <t>NHS Impairments (RAME)</t>
  </si>
  <si>
    <t>IFRS 16 technical reclassification (RAME)</t>
  </si>
  <si>
    <t>IFRS 16 technical reclassification (CAME)</t>
  </si>
  <si>
    <t>Provisions (RAME)</t>
  </si>
  <si>
    <t>Impairments (RAME)</t>
  </si>
  <si>
    <t>Pensions (RAME)</t>
  </si>
  <si>
    <t>Corporation tax (RAME)</t>
  </si>
  <si>
    <t>Depreciation (RAME)</t>
  </si>
  <si>
    <t>Subtotal</t>
  </si>
  <si>
    <t>3. Self-financed Annually Managed Expenditure</t>
  </si>
  <si>
    <t>Drawdown from the Scotland Reserve</t>
  </si>
  <si>
    <t xml:space="preserve">Reconciliation adjustment for Scottish Income Tax </t>
  </si>
  <si>
    <t>Devolved Taxes</t>
  </si>
  <si>
    <t>Borrowing</t>
  </si>
  <si>
    <t>sum of (2) and (3)</t>
  </si>
  <si>
    <t>[1] Block Grant Adjustment includes the sum of tax and welfare Block Grant Adjustments</t>
  </si>
  <si>
    <t>Resource DEL excl depreciation</t>
  </si>
  <si>
    <t xml:space="preserve">depreciation &amp; impairments </t>
  </si>
  <si>
    <t xml:space="preserve">student loans </t>
  </si>
  <si>
    <t>Block Grant Adjustments</t>
  </si>
  <si>
    <t>total Resource DEL</t>
  </si>
  <si>
    <t>Spending Review 2021 Baseline</t>
  </si>
  <si>
    <t>Barnett consequentials</t>
  </si>
  <si>
    <t>£ million / Event</t>
  </si>
  <si>
    <t>Department</t>
  </si>
  <si>
    <t>Measures</t>
  </si>
  <si>
    <t>Spending Review 2021</t>
  </si>
  <si>
    <t>Multiple</t>
  </si>
  <si>
    <t xml:space="preserve">SR21 settlement </t>
  </si>
  <si>
    <t>Subtotal Spending Review 2021</t>
  </si>
  <si>
    <t>Spring Statement 2022</t>
  </si>
  <si>
    <t xml:space="preserve">Department for Work and Pensions </t>
  </si>
  <si>
    <t>Debt Enforcement Function</t>
  </si>
  <si>
    <t>Department for Education</t>
  </si>
  <si>
    <t xml:space="preserve">Student Finance for Higher Technical Qualifications </t>
  </si>
  <si>
    <t>Subtotal Spring Statement 2022</t>
  </si>
  <si>
    <t>Autumn Statement 22</t>
  </si>
  <si>
    <t xml:space="preserve">Department of Health and Social Care </t>
  </si>
  <si>
    <t>NICs reversal</t>
  </si>
  <si>
    <t>ACS package</t>
  </si>
  <si>
    <t>Home Office</t>
  </si>
  <si>
    <t>Ministry of Justice</t>
  </si>
  <si>
    <t>Department for Levelling Up, Housing and Communities: Local Government</t>
  </si>
  <si>
    <t xml:space="preserve">NICs reversal </t>
  </si>
  <si>
    <t>HM Revenue and Customs</t>
  </si>
  <si>
    <t>Department for Transport</t>
  </si>
  <si>
    <t>Department for Business, Energy and Industrial Strategy</t>
  </si>
  <si>
    <t>Levelling up, Housing and Communities</t>
  </si>
  <si>
    <t>Department for Environment, Food and Rural Affairs</t>
  </si>
  <si>
    <t>Small and Independent Bodies</t>
  </si>
  <si>
    <t>Law Officer's Department</t>
  </si>
  <si>
    <t>Department for Digital, Culture, Media and Sport</t>
  </si>
  <si>
    <t>Business rates</t>
  </si>
  <si>
    <t xml:space="preserve">Multiplier freeze 23-24 </t>
  </si>
  <si>
    <t>Transitional relief</t>
  </si>
  <si>
    <t xml:space="preserve">Supporting small business </t>
  </si>
  <si>
    <t>Subtotal Autumn Statement 22</t>
  </si>
  <si>
    <t>Spring Budget 23</t>
  </si>
  <si>
    <t>Work and Health: IPS</t>
  </si>
  <si>
    <t>Work and Health: Employment advice in MSK</t>
  </si>
  <si>
    <t>Digitise NHS Health Check</t>
  </si>
  <si>
    <t>Digital Mental Health Hub &amp; digitising IAPT pilot &amp; Levelling up IAPT</t>
  </si>
  <si>
    <t>Open access to MSK tools/apps</t>
  </si>
  <si>
    <t>Work and Health: Scaling up MSK hubs</t>
  </si>
  <si>
    <t>Suicide Prevention</t>
  </si>
  <si>
    <t>Uplift existing entitlement for childcare</t>
  </si>
  <si>
    <t>Wraparound Childcare</t>
  </si>
  <si>
    <t>Employment support for care leavers: Staying Close</t>
  </si>
  <si>
    <t xml:space="preserve">Childminder Grants </t>
  </si>
  <si>
    <t>Department for Work and Pensions</t>
  </si>
  <si>
    <t>Universal Support</t>
  </si>
  <si>
    <t>Occupational Health measures - SME subsidy piot expansion</t>
  </si>
  <si>
    <t>WorkWell Partnerships programme pilot</t>
  </si>
  <si>
    <t>Charities (DCMS)</t>
  </si>
  <si>
    <t>Subtotal Spring Budget 23</t>
  </si>
  <si>
    <t>Autumn Statement 2023</t>
  </si>
  <si>
    <t>NHS Talking Therapies expansion</t>
  </si>
  <si>
    <t>Individual Placement and Support (IPS) for Severe Mental Illness expansion</t>
  </si>
  <si>
    <t>Smokefree generation</t>
  </si>
  <si>
    <t>Apprenticeship pilot in growth sectors</t>
  </si>
  <si>
    <t>Flexible Fund for victims of domestic abuse</t>
  </si>
  <si>
    <t>Restart: expand eligibility and extend the scheme for two years</t>
  </si>
  <si>
    <t xml:space="preserve">Post-Restart employment schemes, including Mandatory Work Placements: phased rollout </t>
  </si>
  <si>
    <t>Claimant review point</t>
  </si>
  <si>
    <t>Creative Industries - funding for the British Film Commission (BFC) and the British Film Institute (BFI) Certification Unit</t>
  </si>
  <si>
    <t>New Burdens Funding</t>
  </si>
  <si>
    <t>Housing Package</t>
  </si>
  <si>
    <t>Freezing the small business multiplier for 2024-2025</t>
  </si>
  <si>
    <t>Retail, Hospitality and Leisure Relief for 2024-25</t>
  </si>
  <si>
    <t>Subtotal Autumn Statement 2023</t>
  </si>
  <si>
    <t>Spring Budget 2024</t>
  </si>
  <si>
    <t>Additional £500m for the final Local Government Settlement</t>
  </si>
  <si>
    <t>Additional Health Assessment capacity (PIP)</t>
  </si>
  <si>
    <t>Changes to Debt Relief Orders</t>
  </si>
  <si>
    <t>Business Rates</t>
  </si>
  <si>
    <t>Business Rates: Film Studio Relief</t>
  </si>
  <si>
    <t>Business Rates: Extension of EPR Reset Period</t>
  </si>
  <si>
    <t>Business Rates: Investment Zones</t>
  </si>
  <si>
    <t>Subtotal Spring Budget 2024</t>
  </si>
  <si>
    <t>Main Estimates 2024-25</t>
  </si>
  <si>
    <t>Department for Levelling Up, Housing and Communities: Communities</t>
  </si>
  <si>
    <t>Elections - Police and Crime Commissioners</t>
  </si>
  <si>
    <t>Shared Outcomes Fund (Changing Futures)</t>
  </si>
  <si>
    <t>SCAPE costs:  Music hubs (non LA)</t>
  </si>
  <si>
    <t>SCAPE costs: 16-19 education</t>
  </si>
  <si>
    <t>SCAPE costs: Centrally employed teachers (including LA music hubs)</t>
  </si>
  <si>
    <t>SCAPE costs: Early Years</t>
  </si>
  <si>
    <t>SCAPE costs: High needs</t>
  </si>
  <si>
    <t>SCAPE costs: schools</t>
  </si>
  <si>
    <t>Pensions</t>
  </si>
  <si>
    <t>SCAPE Funding: Police Pensions</t>
  </si>
  <si>
    <t>SCAPE Funding: Police Admin Costs</t>
  </si>
  <si>
    <t>SCAPE Funding: Fire Pension</t>
  </si>
  <si>
    <t>SCAPE Funding: Fire Admin Costs</t>
  </si>
  <si>
    <t>Shared Outcome - Remote Legal Advice (RLA)</t>
  </si>
  <si>
    <t xml:space="preserve">Scape Pensions </t>
  </si>
  <si>
    <t>Exceptional office move costs</t>
  </si>
  <si>
    <t>Delivery Authority grant</t>
  </si>
  <si>
    <t>Future Population, Migration and Social Statistics (FPMS) Programme funding (RDEL)</t>
  </si>
  <si>
    <t>RDEL - Non cash - additional depreciation</t>
  </si>
  <si>
    <t xml:space="preserve">Additional Depreciation </t>
  </si>
  <si>
    <t xml:space="preserve">Addtional deprecitaion </t>
  </si>
  <si>
    <t xml:space="preserve">NR Uplift for CP7 as agreed as part of PR23. </t>
  </si>
  <si>
    <t>Subtotal Main Estimates 2024-25</t>
  </si>
  <si>
    <t>Total, Barnett consequentials</t>
  </si>
  <si>
    <t>Other non-Barnett allocations</t>
  </si>
  <si>
    <t>Resource DEL Nonringfenced</t>
  </si>
  <si>
    <t>IFRS16</t>
  </si>
  <si>
    <t>Resource DEL Ringfenced</t>
  </si>
  <si>
    <t>Resource_DEL_Nonringfenced</t>
  </si>
  <si>
    <t>Change in Scottish Government Block Grant Crown Estate</t>
  </si>
  <si>
    <t>Resource_DEL_Ringfenced</t>
  </si>
  <si>
    <t>BCT from National Cyber Security Centre iro CyberFirst Programme.</t>
  </si>
  <si>
    <t>BCT from SG to DCMS in relation to the Sport satellite programme.</t>
  </si>
  <si>
    <t>Machinery_of_Government</t>
  </si>
  <si>
    <t>Reserve_support</t>
  </si>
  <si>
    <t>Home Office comparability factor error.</t>
  </si>
  <si>
    <t>Transfer from HMT in respect of Debt Advice.</t>
  </si>
  <si>
    <t>Transfer from HMT in respect of Debt Advice (correction of a historic error in debt advice funding).</t>
  </si>
  <si>
    <t xml:space="preserve">Other </t>
  </si>
  <si>
    <t>Student Loans adjustment</t>
  </si>
  <si>
    <t>Block grant adjustments</t>
  </si>
  <si>
    <t>Subtotal, Block grant adjustment</t>
  </si>
  <si>
    <t>Total, Non-Barnett allocations</t>
  </si>
  <si>
    <t>Total, 2024-25 changes</t>
  </si>
  <si>
    <t>Total, revised RDEL</t>
  </si>
  <si>
    <t>Capital DEL excl financial transactions</t>
  </si>
  <si>
    <t>financial transactions DEL</t>
  </si>
  <si>
    <t>total Capital DEL</t>
  </si>
  <si>
    <t>Spending Round 2021 Baseline</t>
  </si>
  <si>
    <t>£ million/Event</t>
  </si>
  <si>
    <t>Local Authority Housing Fund</t>
  </si>
  <si>
    <t>R&amp;D- NHM Unlocked</t>
  </si>
  <si>
    <t>Education</t>
  </si>
  <si>
    <t>HMT ODA Budget Surrender</t>
  </si>
  <si>
    <t>Reserve claim: Labour Market Evaluation Pilot: 
Jobs Plus (CDEL)</t>
  </si>
  <si>
    <t xml:space="preserve">Small and Independent Bodies </t>
  </si>
  <si>
    <t>Future Population, Migration and Social Statistics (FPMS) Programme funding (CDEL)</t>
  </si>
  <si>
    <t>Capital DEL</t>
  </si>
  <si>
    <t>Capital_DEL_General</t>
  </si>
  <si>
    <t>Carry forward to 2024-25.</t>
  </si>
  <si>
    <t>Transfer from HMT in respect of Network Rail Funding.</t>
  </si>
  <si>
    <t>Reserve Claim from HMT in respect of City Regional Deals (Forthside Land Transfer).</t>
  </si>
  <si>
    <t>Capital_DEL_FT</t>
  </si>
  <si>
    <t>FTs flexibilities.</t>
  </si>
  <si>
    <t>Total, revised CDEL</t>
  </si>
  <si>
    <t>Table 1.2 Welsh Government block grant funding for the Spending Review 2015 period (£ million)¹</t>
  </si>
  <si>
    <t xml:space="preserve">DEL changes by department and measure  </t>
  </si>
  <si>
    <t>2020-21</t>
  </si>
  <si>
    <t xml:space="preserve">SPENDING REVIEW 2015 OUTCOME </t>
  </si>
  <si>
    <t xml:space="preserve">Resource DEL </t>
  </si>
  <si>
    <t>-</t>
  </si>
  <si>
    <t xml:space="preserve">Capital DEL </t>
  </si>
  <si>
    <t xml:space="preserve">Capital DEL Financial Transactions </t>
  </si>
  <si>
    <t xml:space="preserve">Total Spending Review Settlement </t>
  </si>
  <si>
    <t xml:space="preserve">BUDGET 2016 </t>
  </si>
  <si>
    <t xml:space="preserve">Total DEL change Budget 2016 </t>
  </si>
  <si>
    <t xml:space="preserve">MAIN ESTIMATES 2016-17 </t>
  </si>
  <si>
    <t>Total Resource DEL in-year changes</t>
  </si>
  <si>
    <t>Total Capital DEL in-year changes</t>
  </si>
  <si>
    <t>Total DEL in-year changes Main Estimates 2016-17</t>
  </si>
  <si>
    <t xml:space="preserve">AUTUMN STATEMENT 2016 </t>
  </si>
  <si>
    <t>Capital DEL change by department and measure</t>
  </si>
  <si>
    <t>Total Barnett Consequentials</t>
  </si>
  <si>
    <t xml:space="preserve">Business, Energy &amp; Industrial Strategy </t>
  </si>
  <si>
    <t>Tech Transfer</t>
  </si>
  <si>
    <t>Quality-related Research funding</t>
  </si>
  <si>
    <t xml:space="preserve">Communities &amp; Local Government </t>
  </si>
  <si>
    <t>Accelerated construction</t>
  </si>
  <si>
    <t xml:space="preserve">Affordable housing </t>
  </si>
  <si>
    <t xml:space="preserve">Housing Infrastructure Fund </t>
  </si>
  <si>
    <t xml:space="preserve">Culture, Media &amp; Sport </t>
  </si>
  <si>
    <t xml:space="preserve">2021 Rugby League World Cup </t>
  </si>
  <si>
    <t xml:space="preserve">Cycling Road World Championships </t>
  </si>
  <si>
    <t>Grammar Schools expansion</t>
  </si>
  <si>
    <t xml:space="preserve">Transport </t>
  </si>
  <si>
    <t xml:space="preserve">Local roads and public transport networks </t>
  </si>
  <si>
    <t>Road Investment Strategy top-up</t>
  </si>
  <si>
    <t>Total Capital DEL change Autumn Statement 2016</t>
  </si>
  <si>
    <t>Capital DEL Financial Transactions change</t>
  </si>
  <si>
    <t>Midlands Engine Investment Fund</t>
  </si>
  <si>
    <t>Northern Power House: Investment Fund</t>
  </si>
  <si>
    <t xml:space="preserve">Total Capital DEL Financial Transactions change Autumn Statement 2016 </t>
  </si>
  <si>
    <t>Total DEL change Budget 2016</t>
  </si>
  <si>
    <t>SPRING BUDGET 2017</t>
  </si>
  <si>
    <t xml:space="preserve">Total Barnett Consequentials </t>
  </si>
  <si>
    <t xml:space="preserve">Education </t>
  </si>
  <si>
    <t xml:space="preserve">Education capital: extend free schools programme </t>
  </si>
  <si>
    <t>Total Capital DEL change Spring Budget 2017</t>
  </si>
  <si>
    <t>Total DEL Spring Budget 2017</t>
  </si>
  <si>
    <t>AUTUMN BUDGET 2017</t>
  </si>
  <si>
    <t xml:space="preserve">Total Non-Barnett Additions </t>
  </si>
  <si>
    <t>City Deal: Swansea</t>
  </si>
  <si>
    <t>Housing Infrastructure Fund: Extend</t>
  </si>
  <si>
    <t xml:space="preserve">Land Assembly Fund </t>
  </si>
  <si>
    <t>Small sites: infrastructure and remediation</t>
  </si>
  <si>
    <t xml:space="preserve">Jodrell Bank </t>
  </si>
  <si>
    <t xml:space="preserve">Environment, Food &amp; Rural Affairs </t>
  </si>
  <si>
    <t>Flood defence investment²</t>
  </si>
  <si>
    <t xml:space="preserve">Flood defence investment - Regeneration and Growth Fund² </t>
  </si>
  <si>
    <t xml:space="preserve">Health </t>
  </si>
  <si>
    <t>NHS: additional capital</t>
  </si>
  <si>
    <t>Air Quality: Compliance Funding</t>
  </si>
  <si>
    <t>Air Quality: Clean Air Fund</t>
  </si>
  <si>
    <t xml:space="preserve">Tyne &amp; Wear Metro </t>
  </si>
  <si>
    <t xml:space="preserve">Transforming Cities Fund </t>
  </si>
  <si>
    <t xml:space="preserve">Total 5% Barnett uplift </t>
  </si>
  <si>
    <t xml:space="preserve">Fiscal Framework 5% Barnett uplift </t>
  </si>
  <si>
    <t xml:space="preserve">Total Capital DEL change Autumn Budget 2017 </t>
  </si>
  <si>
    <t>Capital DEL Financial Transactions change by department and measure</t>
  </si>
  <si>
    <t>Estate Regeneration</t>
  </si>
  <si>
    <t>Help to Buy: Equity Loan</t>
  </si>
  <si>
    <t>Home Building Fund: SMEs</t>
  </si>
  <si>
    <t>Total Capital DEL Financial Transactions change Autumn Budget 2017</t>
  </si>
  <si>
    <t>Total DEL change Autumn Budget 2017 before adjustment for tax devolution</t>
  </si>
  <si>
    <t>Total DEL change Autumn Budget 2017 after adjustment  for tax devolution</t>
  </si>
  <si>
    <t>MAIN ESTIMATES 2018</t>
  </si>
  <si>
    <t>Capital DEL in-year changes</t>
  </si>
  <si>
    <t>Budget Transfer from Business, Energy &amp; Industrial Strategy: R&amp;D</t>
  </si>
  <si>
    <t>Total DEL in-year changes Main Estimates 2017-18</t>
  </si>
  <si>
    <t>IN-YEAR CHANGES 2017-2018</t>
  </si>
  <si>
    <t>Resource DEL in-year changes</t>
  </si>
  <si>
    <t>2017-18 Estimated Outturn May 2018 (RDEL excl depreciation)</t>
  </si>
  <si>
    <t>2017-18 Provisional Outturn June 2018 (RDEL excl depreciation)</t>
  </si>
  <si>
    <t>Capital DEL in-year change</t>
  </si>
  <si>
    <t>2017-18 Estimated Outturn May 2018</t>
  </si>
  <si>
    <t>2017-18 Provisional Outturn June 2018</t>
  </si>
  <si>
    <t>Total DEL in-year changes 2017-18</t>
  </si>
  <si>
    <t>BUDGET 2018</t>
  </si>
  <si>
    <t>Total Resource DEL change Autumn Budget 2018</t>
  </si>
  <si>
    <t xml:space="preserve">Barnett Consequentials </t>
  </si>
  <si>
    <t>Health and Social Care</t>
  </si>
  <si>
    <t>Birmingham: future mobility area</t>
  </si>
  <si>
    <t>National Retraining Scheme: first phase</t>
  </si>
  <si>
    <t>Enterprise: Expand Knowledge Transfer Partnerships</t>
  </si>
  <si>
    <t>Urban Tree Planting</t>
  </si>
  <si>
    <t xml:space="preserve">Communities &amp; Local Government/Health </t>
  </si>
  <si>
    <t>Future High Streets Fund: capital</t>
  </si>
  <si>
    <t xml:space="preserve">Total Capital DEL 5% Barnett uplift </t>
  </si>
  <si>
    <t>Total Capital DEL Barnett change Autumn Budget 2018</t>
  </si>
  <si>
    <t xml:space="preserve">Non-Barnett Additions </t>
  </si>
  <si>
    <t>North Wales Growth Deal</t>
  </si>
  <si>
    <t>Total Capital DEL change Autumn Budget 2018 (including Reserve)</t>
  </si>
  <si>
    <t>Barnett Consequentials</t>
  </si>
  <si>
    <t>Future of Help to Buy: Equity Loan</t>
  </si>
  <si>
    <t>Capital Financial Transactions DEL change by department and measure</t>
  </si>
  <si>
    <t>Total Capital DEL Financial Transactions change Autumn Budget 2018</t>
  </si>
  <si>
    <t>Total DEL change Autumn Budget 2018 before adjustment for tax devolution</t>
  </si>
  <si>
    <t>Total DEL change Autumn Budget 2018 after adjustment for tax devolution</t>
  </si>
  <si>
    <t xml:space="preserve">Total DEL change over Spending Review 2015 period </t>
  </si>
  <si>
    <t>Total Resource DEL change before adjustments for tax devolution</t>
  </si>
  <si>
    <t>Total Capital DEL change before adjustments for tax devolution</t>
  </si>
  <si>
    <t>Total Capital DEL change Financial Transactions before adjustments for tax devolution</t>
  </si>
  <si>
    <t>Total DEL change before adjustment for tax devolution</t>
  </si>
  <si>
    <t xml:space="preserve">Total Welsh Government block grant over Spending Review 2015 period </t>
  </si>
  <si>
    <t>Total Resource DEL over Spending Review 2015 period before adjustment for tax devolution</t>
  </si>
  <si>
    <t>Total Capital DEL over Spending Review 2015 period before adjustment for tax devolution</t>
  </si>
  <si>
    <t>Total Capital DEL Financial Transactions over Spending Review 2015 period before adjustment for tax devolution</t>
  </si>
  <si>
    <t>Total Welsh Government block grant before adjustment for tax devolution</t>
  </si>
  <si>
    <t>Total Resource DEL adjustment for tax devolution</t>
  </si>
  <si>
    <t>Total Capital DEL adjustment for tax devolution</t>
  </si>
  <si>
    <t>Total Capital DEL Financial Transactions adjustment for tax devolution</t>
  </si>
  <si>
    <t>Total block grant tax adjustment for tax devolution</t>
  </si>
  <si>
    <t>Total Resource DEL over Spending Review 2015 period after adjustment for tax devolution</t>
  </si>
  <si>
    <t>Total Capital DEL over Spending Review 2015 period after adjustment for tax devolution</t>
  </si>
  <si>
    <t>Total Capital DEL Financial Transactions over Spending Review 2015 period after adjustment for tax devolution</t>
  </si>
  <si>
    <t>Total Welsh Government block grant after adjustment for tax devolution</t>
  </si>
  <si>
    <t>Population Data - ONS3</t>
  </si>
  <si>
    <t>BUDGET 2016</t>
  </si>
  <si>
    <t>Wales as a % of England</t>
  </si>
  <si>
    <t>AUTUMN STATEMENT 2016  AND SPRING BUDGET 2017</t>
  </si>
  <si>
    <t xml:space="preserve">AUTUMN BUDGET 2017 </t>
  </si>
  <si>
    <t xml:space="preserve">BUDGET 2018 </t>
  </si>
  <si>
    <t xml:space="preserve">¹Due to rounding, figures presented throughout this document may not sum precisely. </t>
  </si>
  <si>
    <t>²Funding for these measures will be charged to the reserve and formally added to the Welsh Government's Budget at the relevant Estimate round.</t>
  </si>
  <si>
    <t>3Data source for ONS mid-year population estimates: https://www.ons.gov.uk/peoplepopulationandcommunity/populationandmigration/populationestimates</t>
  </si>
  <si>
    <t>Department for Health and Social Care</t>
  </si>
  <si>
    <t>Department for Science, Innovation and Technology</t>
  </si>
  <si>
    <t>Department for Levelling Up, Housing and Communities: Communitie</t>
  </si>
  <si>
    <t>Department for Levelling Up, Housing and Communities</t>
  </si>
  <si>
    <t>National Cyber Security Centre</t>
  </si>
  <si>
    <t>Department for Business and Trade</t>
  </si>
  <si>
    <t>Department for Levelling up, Housing and Communities</t>
  </si>
  <si>
    <t xml:space="preserve">Block Grant Adjustment </t>
  </si>
  <si>
    <t>Budget Type</t>
  </si>
  <si>
    <t>Change (£m)</t>
  </si>
  <si>
    <t>% change</t>
  </si>
  <si>
    <t>Scottish Consolidated Fund: Non-Budget expenditure</t>
  </si>
  <si>
    <t>2019-20</t>
  </si>
  <si>
    <t>2021-22</t>
  </si>
  <si>
    <t>2022-23</t>
  </si>
  <si>
    <r>
      <t>£m</t>
    </r>
    <r>
      <rPr>
        <b/>
        <vertAlign val="superscript"/>
        <sz val="10"/>
        <color theme="1"/>
        <rFont val="Humnst777 Lt BT"/>
        <family val="2"/>
      </rPr>
      <t>[1]</t>
    </r>
  </si>
  <si>
    <t>Outturn</t>
  </si>
  <si>
    <t>Plans</t>
  </si>
  <si>
    <t>Tax Block Grant Adjustment</t>
  </si>
  <si>
    <t>Welfare Block Grant Adjustment</t>
  </si>
  <si>
    <t>Scottish Government Resource DEL (post Block Grant Adjustments)</t>
  </si>
  <si>
    <t>Scottish Government Capital DEL</t>
  </si>
  <si>
    <t>less depreciation &amp; impairments</t>
  </si>
  <si>
    <t>[1] Totals may not sum due to rounding</t>
  </si>
  <si>
    <t>[2] Including depreciation and impairments</t>
  </si>
  <si>
    <t>[3] Total DEL = Resource + capital – (depreciation &amp; impairments)</t>
  </si>
  <si>
    <t>Scottish Government Resource DEL (pre Block Grant Adjustments)</t>
  </si>
  <si>
    <t>2024-25</t>
  </si>
  <si>
    <t>Fiscal Framework transactions</t>
  </si>
  <si>
    <t>Non Domestic Rates Income</t>
  </si>
  <si>
    <t>National Insurance Fund Payments</t>
  </si>
  <si>
    <t>Main Estimates 
2024-25 (£m)</t>
  </si>
  <si>
    <t xml:space="preserve">Spending Total: amounts sought this year
</t>
  </si>
  <si>
    <t>Comparison: Main Estimates 
2023-24</t>
  </si>
  <si>
    <t>Comparison: Supplementary Estimates 
2023-24</t>
  </si>
  <si>
    <t xml:space="preserve">The level of UK Government funding for the Scottish Government in 2024-25 was largely determined at Spending Review 2021. The Statement of Funding Policy document sets out how the Barnett formula was applied. </t>
  </si>
  <si>
    <r>
      <t xml:space="preserve">Scottish Government Resource DEL plus Capital DEL </t>
    </r>
    <r>
      <rPr>
        <b/>
        <vertAlign val="superscript"/>
        <sz val="11"/>
        <color theme="1"/>
        <rFont val="Humnst777 Lt BT"/>
        <family val="2"/>
      </rPr>
      <t>[2]</t>
    </r>
  </si>
  <si>
    <r>
      <t>Total Scottish Government DEL</t>
    </r>
    <r>
      <rPr>
        <b/>
        <vertAlign val="superscript"/>
        <sz val="11"/>
        <color theme="1"/>
        <rFont val="Humnst777 Lt BT"/>
        <family val="2"/>
      </rPr>
      <t>[3]</t>
    </r>
  </si>
  <si>
    <t>Depreciation (Scottish Government Funded AME)</t>
  </si>
  <si>
    <t>Depreciation (UK Government Funded AME)</t>
  </si>
  <si>
    <t>Impairments (Scottish Government Funded AME)</t>
  </si>
  <si>
    <t>Impairments (UK Government Funded AME)</t>
  </si>
  <si>
    <t>Resource to cash adjustments for NHS and Teachers Pensions (UK Government Funded AME)</t>
  </si>
  <si>
    <t xml:space="preserve">RDEL excluding depreciation </t>
  </si>
  <si>
    <t>TOTAL UK Government and Scottish Government funded AME</t>
  </si>
  <si>
    <t>Autumn Statement 2022</t>
  </si>
  <si>
    <t>Subtotal Autumn Statement 2022</t>
  </si>
  <si>
    <t>Spring Budget 2023</t>
  </si>
  <si>
    <t>Subtotal Spring Budget 2023</t>
  </si>
  <si>
    <t>Set at Autumn Statement 2023</t>
  </si>
  <si>
    <t>3.1 Comparison of cash grant payable to the Scotland Consolidated Fund</t>
  </si>
  <si>
    <t>CASH GRANT PAYABLE TO SCOTLAND CONSOLIDATED FUND</t>
  </si>
  <si>
    <t>Additional funding for NHS (Autumn Statement 2022)</t>
  </si>
  <si>
    <t>Core Schools Budget uplift</t>
  </si>
  <si>
    <t xml:space="preserve">LGDEL: Grant funding for Local Government elements of Adult Social Care package </t>
  </si>
  <si>
    <t>New free hours offer</t>
  </si>
  <si>
    <t>Skills Bootcamps</t>
  </si>
  <si>
    <t>Sector-Based Work Academy Programme</t>
  </si>
  <si>
    <t>Additional Funding for NHS (Spring Budget 2024)</t>
  </si>
  <si>
    <t>Shared Outcomes Fund  2 - Alternative provision specialist taskforce</t>
  </si>
  <si>
    <t xml:space="preserve">Shared Outcomes Fund 2 - Data improvement across government </t>
  </si>
  <si>
    <t>Shared Outcomes Fund  2 - Alternative provision specialist taskforce - jan letter</t>
  </si>
  <si>
    <t>Shared Outcomes Fund  2 - Family hubs  - growing up well march letter</t>
  </si>
  <si>
    <t>Shared Outcomes Fund  2  - Send Specialist Taskforce (july 2023 letter)</t>
  </si>
  <si>
    <t>Shared Outcomes Fund  2  - Reducing Family Court Delays</t>
  </si>
  <si>
    <t>SCAPE Costs: Further Education Colleges</t>
  </si>
  <si>
    <t>Shared Outcomes Fund - CVD Healthchecks</t>
  </si>
  <si>
    <t>Shared Outcomes Fund - Early years</t>
  </si>
  <si>
    <t>Shared Outcomes Fund - UKHSA National Biosurveillance Network</t>
  </si>
  <si>
    <t>Shared Outcomes Fund: Joint Combatting Drugs Unit</t>
  </si>
  <si>
    <t>Shared Outcomes Fund: Project ADDER (Addiction, Diversion, Disruption, Enforcement and Recovery)</t>
  </si>
  <si>
    <t>Shared Outcomes Fund - BOLD Admin</t>
  </si>
  <si>
    <t>Shared Outcomes Fund - BOLD Programme</t>
  </si>
  <si>
    <t>Childcare deserts and Oases</t>
  </si>
  <si>
    <t>RDEL IFRS 16 (rental payments) depreciation cover</t>
  </si>
  <si>
    <t>Labour Market Evaluation Pilot:  Rent Support Pilot (DELA)</t>
  </si>
  <si>
    <t>Labour Market Evaluation Pilot: Rent Support Pilot (DELP)</t>
  </si>
  <si>
    <t>Labour Market Evaluation Pilot: Jobs Plus (DELP)</t>
  </si>
  <si>
    <t>Shared Outcomes Fund - Understanding the Impacts of COVID-19</t>
  </si>
  <si>
    <t xml:space="preserve">Shared Outcomes Fund - BOLD  CDEL </t>
  </si>
  <si>
    <t>BCT from DfT in respect of A75 Union Connectivity Funding.</t>
  </si>
  <si>
    <t>BCT from DLUHC in respect of Ukrainian refugees (thank you payment).</t>
  </si>
  <si>
    <t>BCT from Home Office in respect of Immigration Health Surcharge.</t>
  </si>
  <si>
    <t>MoG transfer from Cabinet Office in respect of UK Cyber Security Funding.</t>
  </si>
  <si>
    <t>Extension of Bew funding</t>
  </si>
  <si>
    <t>Replacement farm funding</t>
  </si>
  <si>
    <t>Replacement fisheries funding</t>
  </si>
  <si>
    <t>Network Rail</t>
  </si>
  <si>
    <t>3.3 (a) Cash grant payable to the Scotland Consolidated Fund 2024-25</t>
  </si>
  <si>
    <t>3.3 (b) Control totals for the Scottish Government in 2024-25 including breakdown of main programme of AME spending</t>
  </si>
  <si>
    <t>3.4 (a) Resource DEL funding changes since Spending Review 2021</t>
  </si>
  <si>
    <t>3.4 (b) Capital DEL funding changes since Spending Review 2021</t>
  </si>
  <si>
    <t>3.5 Scottish Government DEL Funding 2019-20 to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</si>
</sst>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0"/>
    <numFmt numFmtId="165" formatCode="#,##0.0"/>
    <numFmt numFmtId="166" formatCode="0.0%"/>
    <numFmt numFmtId="167" formatCode="0.000"/>
    <numFmt numFmtId="168" formatCode="_-* #,##0.000_-;\-* #,##0.000_-;_-* &quot;-&quot;??_-;_-@_-"/>
    <numFmt numFmtId="169" formatCode="#,##0,;&quot;-&quot;#,##0,"/>
    <numFmt numFmtId="170" formatCode="0.0000%"/>
  </numFmts>
  <fonts count="63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Humnst777 Lt BT"/>
      <family val="2"/>
    </font>
    <font>
      <b/>
      <sz val="11"/>
      <color theme="1"/>
      <name val="Humnst777 Lt BT"/>
      <family val="2"/>
    </font>
    <font>
      <sz val="11"/>
      <name val="Arial"/>
      <family val="2"/>
    </font>
    <font>
      <sz val="11"/>
      <color theme="1"/>
      <name val="Humnst777 Lt BT"/>
      <family val="2"/>
    </font>
    <font>
      <sz val="11"/>
      <color theme="1"/>
      <name val="Calibri"/>
      <family val="2"/>
    </font>
    <font>
      <b/>
      <sz val="10"/>
      <color theme="1"/>
      <name val="Humnst777 Lt BT"/>
      <family val="2"/>
    </font>
    <font>
      <sz val="10"/>
      <color theme="1"/>
      <name val="Humnst777 Lt BT"/>
      <family val="2"/>
    </font>
    <font>
      <b/>
      <i/>
      <sz val="10"/>
      <color theme="1"/>
      <name val="Humnst777 Lt BT"/>
      <family val="2"/>
    </font>
    <font>
      <b/>
      <i/>
      <sz val="14"/>
      <color theme="1"/>
      <name val="Humnst777 Lt BT"/>
      <family val="2"/>
    </font>
    <font>
      <sz val="10"/>
      <color rgb="FF000000"/>
      <name val="Humnst777 Lt BT"/>
      <family val="2"/>
    </font>
    <font>
      <b/>
      <sz val="11"/>
      <color rgb="FF0066CC"/>
      <name val="Humnst777 Lt BT"/>
      <family val="2"/>
    </font>
    <font>
      <b/>
      <sz val="10"/>
      <color rgb="FF000000"/>
      <name val="Humnst777 Lt BT"/>
      <family val="2"/>
    </font>
    <font>
      <b/>
      <sz val="10"/>
      <color rgb="FF0066CC"/>
      <name val="Humnst777 Lt BT"/>
      <family val="2"/>
    </font>
    <font>
      <b/>
      <sz val="10"/>
      <color rgb="FFFFFFFF"/>
      <name val="Humnst777 Lt BT"/>
      <family val="2"/>
    </font>
    <font>
      <b/>
      <i/>
      <sz val="10"/>
      <color rgb="FF0070C0"/>
      <name val="Humnst777 Lt BT"/>
      <family val="2"/>
    </font>
    <font>
      <b/>
      <i/>
      <sz val="10"/>
      <color rgb="FF000000"/>
      <name val="Humnst777 Lt BT"/>
      <family val="2"/>
    </font>
    <font>
      <b/>
      <sz val="10"/>
      <color rgb="FF0070C0"/>
      <name val="Humnst777 Lt BT"/>
      <family val="2"/>
    </font>
    <font>
      <b/>
      <i/>
      <sz val="10"/>
      <color rgb="FF0066CC"/>
      <name val="Humnst777 Lt BT"/>
      <family val="2"/>
    </font>
    <font>
      <sz val="10"/>
      <color rgb="FF0066CC"/>
      <name val="Humnst777 Lt BT"/>
      <family val="2"/>
    </font>
    <font>
      <sz val="11"/>
      <color theme="1"/>
      <name val="Humnst777 Lt BT"/>
      <family val="2"/>
    </font>
    <font>
      <sz val="11"/>
      <name val="Humnst777 Lt BT"/>
      <family val="2"/>
    </font>
    <font>
      <i/>
      <sz val="11"/>
      <color theme="1"/>
      <name val="Humnst777 Lt BT"/>
      <family val="2"/>
    </font>
    <font>
      <b/>
      <sz val="11"/>
      <name val="Humnst777 Lt BT"/>
      <family val="2"/>
    </font>
    <font>
      <b/>
      <i/>
      <sz val="12"/>
      <color theme="1"/>
      <name val="Humnst777 Lt BT"/>
      <family val="2"/>
    </font>
    <font>
      <b/>
      <sz val="14"/>
      <color rgb="FF000000"/>
      <name val="Humnst777 Lt BT"/>
    </font>
    <font>
      <sz val="11"/>
      <color theme="1"/>
      <name val="Humnst777 Lt BT"/>
    </font>
    <font>
      <b/>
      <sz val="11"/>
      <color theme="1"/>
      <name val="Humnst777 Lt BT"/>
    </font>
    <font>
      <sz val="11"/>
      <name val="Humnst777 Lt BT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Humnst777 Lt BT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rgb="FF000000"/>
      <name val="Humnst777 Lt BT"/>
    </font>
    <font>
      <b/>
      <i/>
      <sz val="11"/>
      <color theme="1"/>
      <name val="Humnst777 Lt BT"/>
    </font>
    <font>
      <b/>
      <sz val="11"/>
      <name val="Humnst777 Lt BT"/>
    </font>
    <font>
      <i/>
      <sz val="11"/>
      <color theme="1"/>
      <name val="Calibri"/>
      <family val="2"/>
      <scheme val="minor"/>
    </font>
    <font>
      <sz val="11"/>
      <color rgb="FFFF0000"/>
      <name val="Humnst777 Lt BT"/>
    </font>
    <font>
      <b/>
      <vertAlign val="superscript"/>
      <sz val="10"/>
      <color theme="1"/>
      <name val="Humnst777 Lt BT"/>
      <family val="2"/>
    </font>
    <font>
      <sz val="11"/>
      <color rgb="FF00B050"/>
      <name val="Humnst777 Lt BT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i/>
      <sz val="11"/>
      <color theme="1"/>
      <name val="Humnst777 Lt BT"/>
    </font>
    <font>
      <i/>
      <sz val="11"/>
      <name val="Humnst777 Lt BT"/>
      <family val="2"/>
    </font>
    <font>
      <sz val="9"/>
      <color theme="1"/>
      <name val="Segoe UI"/>
      <family val="2"/>
    </font>
    <font>
      <b/>
      <sz val="11"/>
      <color rgb="FF00B050"/>
      <name val="Arial"/>
      <family val="2"/>
    </font>
    <font>
      <b/>
      <sz val="11"/>
      <color rgb="FF000000"/>
      <name val="Humnst777 Lt BT"/>
      <family val="2"/>
    </font>
    <font>
      <b/>
      <sz val="11"/>
      <color rgb="FF000000"/>
      <name val="Humnst777 Lt BT"/>
    </font>
    <font>
      <i/>
      <sz val="11"/>
      <name val="Calibri"/>
      <family val="2"/>
      <scheme val="minor"/>
    </font>
    <font>
      <b/>
      <vertAlign val="superscript"/>
      <sz val="11"/>
      <color theme="1"/>
      <name val="Humnst777 Lt BT"/>
      <family val="2"/>
    </font>
    <font>
      <sz val="11"/>
      <color theme="1"/>
      <name val="Arial"/>
    </font>
    <font>
      <sz val="10"/>
      <color theme="1"/>
      <name val="Tahoma"/>
      <family val="2"/>
    </font>
    <font>
      <sz val="12"/>
      <name val="Humnst777 Lt BT"/>
      <family val="2"/>
    </font>
  </fonts>
  <fills count="13">
    <fill>
      <patternFill patternType="none"/>
    </fill>
    <fill>
      <patternFill patternType="gray125"/>
    </fill>
    <fill>
      <patternFill patternType="solid">
        <fgColor rgb="FFC8C8C8"/>
        <bgColor rgb="FFC8C8C8"/>
      </patternFill>
    </fill>
    <fill>
      <patternFill patternType="solid">
        <fgColor rgb="FFCCCCFF"/>
        <bgColor rgb="FFCCCCFF"/>
      </patternFill>
    </fill>
    <fill>
      <patternFill patternType="solid">
        <fgColor rgb="FF305496"/>
        <bgColor rgb="FF305496"/>
      </patternFill>
    </fill>
    <fill>
      <patternFill patternType="solid">
        <fgColor rgb="FFD9D9D9"/>
        <bgColor rgb="FFD9D9D9"/>
      </patternFill>
    </fill>
    <fill>
      <patternFill patternType="solid">
        <fgColor rgb="FF00B050"/>
        <bgColor rgb="FF00B05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999FF"/>
        <bgColor rgb="FF9999FF"/>
      </patternFill>
    </fill>
    <fill>
      <patternFill patternType="solid">
        <fgColor theme="0" tint="-0.249977111117893"/>
        <bgColor indexed="64"/>
      </patternFill>
    </fill>
  </fills>
  <borders count="1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 style="thick">
        <color rgb="FF002060"/>
      </bottom>
      <diagonal/>
    </border>
    <border>
      <left/>
      <right style="medium">
        <color rgb="FF0070C0"/>
      </right>
      <top/>
      <bottom style="thick">
        <color rgb="FF002060"/>
      </bottom>
      <diagonal/>
    </border>
    <border>
      <left/>
      <right/>
      <top style="thick">
        <color rgb="FF002060"/>
      </top>
      <bottom/>
      <diagonal/>
    </border>
    <border>
      <left/>
      <right/>
      <top/>
      <bottom style="thick">
        <color rgb="FF002060"/>
      </bottom>
      <diagonal/>
    </border>
    <border>
      <left/>
      <right/>
      <top style="medium">
        <color rgb="FF0070C0"/>
      </top>
      <bottom style="thick">
        <color rgb="FF00206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9">
    <xf numFmtId="0" fontId="0" fillId="0" borderId="0"/>
    <xf numFmtId="43" fontId="34" fillId="0" borderId="0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47" fillId="0" borderId="2" applyNumberFormat="0" applyBorder="0" applyProtection="0"/>
    <xf numFmtId="0" fontId="47" fillId="0" borderId="107" applyNumberFormat="0" applyProtection="0">
      <alignment horizontal="right"/>
    </xf>
    <xf numFmtId="0" fontId="48" fillId="11" borderId="2" applyNumberFormat="0" applyBorder="0" applyProtection="0">
      <alignment horizontal="right" vertical="top" wrapText="1"/>
    </xf>
    <xf numFmtId="169" fontId="48" fillId="11" borderId="108" applyProtection="0">
      <alignment wrapText="1"/>
    </xf>
    <xf numFmtId="9" fontId="36" fillId="0" borderId="2" applyFont="0" applyFill="0" applyBorder="0" applyAlignment="0" applyProtection="0"/>
    <xf numFmtId="0" fontId="49" fillId="0" borderId="2"/>
    <xf numFmtId="43" fontId="49" fillId="0" borderId="2" applyFont="0" applyFill="0" applyBorder="0" applyAlignment="0" applyProtection="0"/>
    <xf numFmtId="0" fontId="3" fillId="0" borderId="2"/>
    <xf numFmtId="0" fontId="50" fillId="0" borderId="2"/>
    <xf numFmtId="0" fontId="50" fillId="0" borderId="2"/>
    <xf numFmtId="0" fontId="3" fillId="0" borderId="2"/>
    <xf numFmtId="43" fontId="49" fillId="0" borderId="2" applyFont="0" applyFill="0" applyBorder="0" applyAlignment="0" applyProtection="0"/>
    <xf numFmtId="0" fontId="50" fillId="0" borderId="2"/>
    <xf numFmtId="0" fontId="38" fillId="0" borderId="2"/>
    <xf numFmtId="0" fontId="38" fillId="0" borderId="2"/>
    <xf numFmtId="0" fontId="51" fillId="0" borderId="2"/>
    <xf numFmtId="0" fontId="51" fillId="0" borderId="2"/>
    <xf numFmtId="0" fontId="51" fillId="0" borderId="2"/>
    <xf numFmtId="9" fontId="2" fillId="0" borderId="2" applyFont="0" applyFill="0" applyBorder="0" applyAlignment="0" applyProtection="0"/>
    <xf numFmtId="0" fontId="60" fillId="0" borderId="2"/>
    <xf numFmtId="0" fontId="1" fillId="0" borderId="2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1" fillId="0" borderId="2"/>
    <xf numFmtId="43" fontId="1" fillId="0" borderId="2" applyFont="0" applyFill="0" applyBorder="0" applyAlignment="0" applyProtection="0"/>
    <xf numFmtId="0" fontId="61" fillId="0" borderId="2"/>
    <xf numFmtId="0" fontId="38" fillId="0" borderId="2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9" fontId="1" fillId="0" borderId="2" applyFont="0" applyFill="0" applyBorder="0" applyAlignment="0" applyProtection="0"/>
    <xf numFmtId="0" fontId="34" fillId="0" borderId="2"/>
    <xf numFmtId="43" fontId="34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1" fillId="0" borderId="2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34" fillId="0" borderId="2"/>
    <xf numFmtId="43" fontId="34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49" fillId="0" borderId="2"/>
    <xf numFmtId="43" fontId="49" fillId="0" borderId="2" applyFont="0" applyFill="0" applyBorder="0" applyAlignment="0" applyProtection="0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1" fillId="0" borderId="2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1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34" fillId="0" borderId="2"/>
    <xf numFmtId="0" fontId="34" fillId="0" borderId="2"/>
    <xf numFmtId="0" fontId="1" fillId="0" borderId="2"/>
    <xf numFmtId="0" fontId="1" fillId="0" borderId="2"/>
    <xf numFmtId="0" fontId="34" fillId="0" borderId="2"/>
    <xf numFmtId="0" fontId="34" fillId="0" borderId="2"/>
    <xf numFmtId="0" fontId="34" fillId="0" borderId="2"/>
    <xf numFmtId="0" fontId="34" fillId="0" borderId="2"/>
    <xf numFmtId="43" fontId="49" fillId="0" borderId="2" applyFont="0" applyFill="0" applyBorder="0" applyAlignment="0" applyProtection="0"/>
    <xf numFmtId="0" fontId="1" fillId="0" borderId="2"/>
    <xf numFmtId="0" fontId="50" fillId="0" borderId="2"/>
    <xf numFmtId="0" fontId="1" fillId="0" borderId="2"/>
    <xf numFmtId="43" fontId="49" fillId="0" borderId="2" applyFont="0" applyFill="0" applyBorder="0" applyAlignment="0" applyProtection="0"/>
    <xf numFmtId="0" fontId="34" fillId="0" borderId="2"/>
    <xf numFmtId="0" fontId="38" fillId="0" borderId="2"/>
    <xf numFmtId="43" fontId="34" fillId="0" borderId="2" applyFont="0" applyFill="0" applyBorder="0" applyAlignment="0" applyProtection="0"/>
    <xf numFmtId="0" fontId="34" fillId="0" borderId="2"/>
    <xf numFmtId="0" fontId="34" fillId="0" borderId="2"/>
    <xf numFmtId="0" fontId="34" fillId="0" borderId="2"/>
    <xf numFmtId="0" fontId="34" fillId="0" borderId="2"/>
    <xf numFmtId="0" fontId="34" fillId="0" borderId="2"/>
    <xf numFmtId="0" fontId="34" fillId="0" borderId="2"/>
    <xf numFmtId="0" fontId="34" fillId="0" borderId="2"/>
    <xf numFmtId="0" fontId="34" fillId="0" borderId="2"/>
    <xf numFmtId="0" fontId="1" fillId="0" borderId="2"/>
    <xf numFmtId="0" fontId="1" fillId="0" borderId="2"/>
    <xf numFmtId="0" fontId="34" fillId="0" borderId="2"/>
    <xf numFmtId="0" fontId="34" fillId="0" borderId="2"/>
    <xf numFmtId="0" fontId="34" fillId="0" borderId="2"/>
    <xf numFmtId="43" fontId="49" fillId="0" borderId="2" applyFont="0" applyFill="0" applyBorder="0" applyAlignment="0" applyProtection="0"/>
    <xf numFmtId="0" fontId="1" fillId="0" borderId="2"/>
    <xf numFmtId="0" fontId="34" fillId="0" borderId="2"/>
    <xf numFmtId="0" fontId="1" fillId="0" borderId="2"/>
    <xf numFmtId="43" fontId="49" fillId="0" borderId="2" applyFont="0" applyFill="0" applyBorder="0" applyAlignment="0" applyProtection="0"/>
    <xf numFmtId="43" fontId="34" fillId="0" borderId="2" applyFont="0" applyFill="0" applyBorder="0" applyAlignment="0" applyProtection="0"/>
    <xf numFmtId="43" fontId="49" fillId="0" borderId="2" applyFont="0" applyFill="0" applyBorder="0" applyAlignment="0" applyProtection="0"/>
    <xf numFmtId="43" fontId="49" fillId="0" borderId="2" applyFont="0" applyFill="0" applyBorder="0" applyAlignment="0" applyProtection="0"/>
    <xf numFmtId="0" fontId="51" fillId="0" borderId="2"/>
    <xf numFmtId="0" fontId="1" fillId="0" borderId="2"/>
    <xf numFmtId="0" fontId="38" fillId="0" borderId="2"/>
    <xf numFmtId="0" fontId="51" fillId="0" borderId="2"/>
    <xf numFmtId="0" fontId="1" fillId="0" borderId="2"/>
    <xf numFmtId="0" fontId="51" fillId="0" borderId="2"/>
    <xf numFmtId="0" fontId="1" fillId="0" borderId="2"/>
    <xf numFmtId="0" fontId="1" fillId="0" borderId="2"/>
    <xf numFmtId="43" fontId="49" fillId="0" borderId="2" applyFont="0" applyFill="0" applyBorder="0" applyAlignment="0" applyProtection="0"/>
    <xf numFmtId="0" fontId="1" fillId="0" borderId="2"/>
    <xf numFmtId="0" fontId="1" fillId="0" borderId="2"/>
    <xf numFmtId="43" fontId="49" fillId="0" borderId="2" applyFont="0" applyFill="0" applyBorder="0" applyAlignment="0" applyProtection="0"/>
  </cellStyleXfs>
  <cellXfs count="470">
    <xf numFmtId="0" fontId="0" fillId="0" borderId="0" xfId="0"/>
    <xf numFmtId="0" fontId="6" fillId="0" borderId="0" xfId="0" applyFont="1"/>
    <xf numFmtId="0" fontId="9" fillId="0" borderId="0" xfId="0" applyFont="1"/>
    <xf numFmtId="164" fontId="9" fillId="0" borderId="2" xfId="0" applyNumberFormat="1" applyFont="1" applyBorder="1"/>
    <xf numFmtId="165" fontId="9" fillId="0" borderId="2" xfId="0" applyNumberFormat="1" applyFont="1" applyBorder="1"/>
    <xf numFmtId="165" fontId="9" fillId="0" borderId="3" xfId="0" applyNumberFormat="1" applyFont="1" applyBorder="1"/>
    <xf numFmtId="165" fontId="9" fillId="0" borderId="0" xfId="0" applyNumberFormat="1" applyFont="1"/>
    <xf numFmtId="164" fontId="9" fillId="0" borderId="0" xfId="0" applyNumberFormat="1" applyFont="1"/>
    <xf numFmtId="165" fontId="7" fillId="0" borderId="5" xfId="0" applyNumberFormat="1" applyFont="1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164" fontId="9" fillId="0" borderId="7" xfId="0" applyNumberFormat="1" applyFont="1" applyBorder="1"/>
    <xf numFmtId="0" fontId="7" fillId="0" borderId="8" xfId="0" applyFont="1" applyBorder="1"/>
    <xf numFmtId="164" fontId="7" fillId="0" borderId="2" xfId="0" applyNumberFormat="1" applyFont="1" applyBorder="1"/>
    <xf numFmtId="0" fontId="9" fillId="0" borderId="6" xfId="0" applyFont="1" applyBorder="1" applyAlignment="1">
      <alignment horizontal="left"/>
    </xf>
    <xf numFmtId="165" fontId="9" fillId="0" borderId="8" xfId="0" applyNumberFormat="1" applyFont="1" applyBorder="1"/>
    <xf numFmtId="164" fontId="7" fillId="0" borderId="9" xfId="0" applyNumberFormat="1" applyFont="1" applyBorder="1"/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9" fillId="0" borderId="10" xfId="0" applyFont="1" applyBorder="1"/>
    <xf numFmtId="165" fontId="12" fillId="0" borderId="0" xfId="0" applyNumberFormat="1" applyFont="1" applyAlignment="1">
      <alignment horizontal="left" wrapText="1"/>
    </xf>
    <xf numFmtId="0" fontId="12" fillId="0" borderId="0" xfId="0" applyFont="1"/>
    <xf numFmtId="0" fontId="9" fillId="0" borderId="12" xfId="0" applyFont="1" applyBorder="1" applyAlignment="1">
      <alignment horizontal="left"/>
    </xf>
    <xf numFmtId="0" fontId="7" fillId="0" borderId="12" xfId="0" applyFont="1" applyBorder="1"/>
    <xf numFmtId="165" fontId="12" fillId="0" borderId="0" xfId="0" applyNumberFormat="1" applyFont="1" applyAlignment="1">
      <alignment horizontal="left"/>
    </xf>
    <xf numFmtId="0" fontId="14" fillId="0" borderId="0" xfId="0" applyFont="1"/>
    <xf numFmtId="0" fontId="15" fillId="0" borderId="0" xfId="0" applyFont="1"/>
    <xf numFmtId="165" fontId="15" fillId="0" borderId="0" xfId="0" applyNumberFormat="1" applyFont="1" applyAlignment="1">
      <alignment horizontal="left" wrapText="1"/>
    </xf>
    <xf numFmtId="165" fontId="15" fillId="0" borderId="0" xfId="0" applyNumberFormat="1" applyFont="1" applyAlignment="1">
      <alignment horizontal="left"/>
    </xf>
    <xf numFmtId="165" fontId="10" fillId="0" borderId="0" xfId="0" applyNumberFormat="1" applyFont="1"/>
    <xf numFmtId="3" fontId="16" fillId="0" borderId="0" xfId="0" applyNumberFormat="1" applyFont="1"/>
    <xf numFmtId="165" fontId="17" fillId="0" borderId="0" xfId="0" applyNumberFormat="1" applyFont="1" applyAlignment="1">
      <alignment horizontal="right" wrapText="1"/>
    </xf>
    <xf numFmtId="0" fontId="17" fillId="0" borderId="14" xfId="0" applyFont="1" applyBorder="1" applyAlignment="1">
      <alignment horizontal="center" wrapText="1"/>
    </xf>
    <xf numFmtId="165" fontId="18" fillId="0" borderId="0" xfId="0" applyNumberFormat="1" applyFont="1" applyAlignment="1">
      <alignment horizontal="right"/>
    </xf>
    <xf numFmtId="3" fontId="17" fillId="0" borderId="15" xfId="0" applyNumberFormat="1" applyFont="1" applyBorder="1" applyAlignment="1">
      <alignment horizontal="center" vertical="top" wrapText="1"/>
    </xf>
    <xf numFmtId="165" fontId="17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3" fontId="18" fillId="0" borderId="0" xfId="0" applyNumberFormat="1" applyFont="1"/>
    <xf numFmtId="3" fontId="17" fillId="5" borderId="17" xfId="0" applyNumberFormat="1" applyFont="1" applyFill="1" applyBorder="1" applyAlignment="1">
      <alignment horizontal="left" wrapText="1"/>
    </xf>
    <xf numFmtId="165" fontId="17" fillId="0" borderId="18" xfId="0" applyNumberFormat="1" applyFont="1" applyBorder="1" applyAlignment="1">
      <alignment horizontal="right"/>
    </xf>
    <xf numFmtId="165" fontId="17" fillId="0" borderId="19" xfId="0" applyNumberFormat="1" applyFont="1" applyBorder="1" applyAlignment="1">
      <alignment horizontal="right"/>
    </xf>
    <xf numFmtId="3" fontId="17" fillId="0" borderId="20" xfId="0" applyNumberFormat="1" applyFont="1" applyBorder="1" applyAlignment="1">
      <alignment horizontal="left" wrapText="1"/>
    </xf>
    <xf numFmtId="165" fontId="17" fillId="0" borderId="16" xfId="0" applyNumberFormat="1" applyFont="1" applyBorder="1" applyAlignment="1">
      <alignment horizontal="right"/>
    </xf>
    <xf numFmtId="3" fontId="17" fillId="0" borderId="21" xfId="0" applyNumberFormat="1" applyFont="1" applyBorder="1" applyAlignment="1">
      <alignment horizontal="left" wrapText="1"/>
    </xf>
    <xf numFmtId="165" fontId="17" fillId="0" borderId="21" xfId="0" applyNumberFormat="1" applyFont="1" applyBorder="1" applyAlignment="1">
      <alignment horizontal="right"/>
    </xf>
    <xf numFmtId="165" fontId="15" fillId="0" borderId="22" xfId="0" applyNumberFormat="1" applyFont="1" applyBorder="1" applyAlignment="1">
      <alignment horizontal="right"/>
    </xf>
    <xf numFmtId="165" fontId="20" fillId="0" borderId="22" xfId="0" applyNumberFormat="1" applyFont="1" applyBorder="1" applyAlignment="1">
      <alignment horizontal="right"/>
    </xf>
    <xf numFmtId="165" fontId="21" fillId="0" borderId="22" xfId="0" applyNumberFormat="1" applyFont="1" applyBorder="1" applyAlignment="1">
      <alignment horizontal="right"/>
    </xf>
    <xf numFmtId="0" fontId="17" fillId="0" borderId="0" xfId="0" applyFont="1"/>
    <xf numFmtId="165" fontId="15" fillId="0" borderId="2" xfId="0" applyNumberFormat="1" applyFont="1" applyBorder="1" applyAlignment="1">
      <alignment wrapText="1"/>
    </xf>
    <xf numFmtId="165" fontId="17" fillId="0" borderId="23" xfId="0" applyNumberFormat="1" applyFont="1" applyBorder="1" applyAlignment="1">
      <alignment horizontal="right"/>
    </xf>
    <xf numFmtId="165" fontId="22" fillId="0" borderId="22" xfId="0" applyNumberFormat="1" applyFont="1" applyBorder="1" applyAlignment="1">
      <alignment horizontal="right"/>
    </xf>
    <xf numFmtId="165" fontId="15" fillId="0" borderId="24" xfId="0" applyNumberFormat="1" applyFont="1" applyBorder="1" applyAlignment="1">
      <alignment horizontal="right"/>
    </xf>
    <xf numFmtId="0" fontId="15" fillId="0" borderId="2" xfId="0" applyFont="1" applyBorder="1"/>
    <xf numFmtId="165" fontId="15" fillId="0" borderId="2" xfId="0" applyNumberFormat="1" applyFont="1" applyBorder="1" applyAlignment="1">
      <alignment horizontal="right"/>
    </xf>
    <xf numFmtId="165" fontId="20" fillId="0" borderId="2" xfId="0" applyNumberFormat="1" applyFont="1" applyBorder="1" applyAlignment="1">
      <alignment horizontal="right"/>
    </xf>
    <xf numFmtId="3" fontId="17" fillId="0" borderId="25" xfId="0" applyNumberFormat="1" applyFont="1" applyBorder="1" applyAlignment="1">
      <alignment horizontal="left" wrapText="1"/>
    </xf>
    <xf numFmtId="165" fontId="17" fillId="0" borderId="24" xfId="0" applyNumberFormat="1" applyFont="1" applyBorder="1" applyAlignment="1">
      <alignment horizontal="right"/>
    </xf>
    <xf numFmtId="165" fontId="15" fillId="0" borderId="26" xfId="0" applyNumberFormat="1" applyFont="1" applyBorder="1" applyAlignment="1">
      <alignment wrapText="1"/>
    </xf>
    <xf numFmtId="3" fontId="17" fillId="0" borderId="27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right" vertical="center"/>
    </xf>
    <xf numFmtId="165" fontId="13" fillId="0" borderId="22" xfId="0" applyNumberFormat="1" applyFont="1" applyBorder="1" applyAlignment="1">
      <alignment horizontal="right"/>
    </xf>
    <xf numFmtId="165" fontId="11" fillId="0" borderId="22" xfId="0" applyNumberFormat="1" applyFont="1" applyBorder="1" applyAlignment="1">
      <alignment horizontal="right"/>
    </xf>
    <xf numFmtId="165" fontId="12" fillId="0" borderId="22" xfId="0" applyNumberFormat="1" applyFont="1" applyBorder="1" applyAlignment="1">
      <alignment horizontal="right"/>
    </xf>
    <xf numFmtId="165" fontId="12" fillId="0" borderId="24" xfId="0" applyNumberFormat="1" applyFont="1" applyBorder="1" applyAlignment="1">
      <alignment horizontal="right"/>
    </xf>
    <xf numFmtId="0" fontId="15" fillId="0" borderId="0" xfId="0" applyFont="1" applyAlignment="1">
      <alignment vertical="top"/>
    </xf>
    <xf numFmtId="165" fontId="15" fillId="0" borderId="0" xfId="0" applyNumberFormat="1" applyFont="1" applyAlignment="1">
      <alignment horizontal="right" vertical="top"/>
    </xf>
    <xf numFmtId="165" fontId="15" fillId="0" borderId="28" xfId="0" applyNumberFormat="1" applyFont="1" applyBorder="1" applyAlignment="1">
      <alignment horizontal="left" wrapText="1"/>
    </xf>
    <xf numFmtId="165" fontId="15" fillId="0" borderId="29" xfId="0" applyNumberFormat="1" applyFont="1" applyBorder="1" applyAlignment="1">
      <alignment horizontal="left" wrapText="1"/>
    </xf>
    <xf numFmtId="0" fontId="15" fillId="0" borderId="30" xfId="0" applyFont="1" applyBorder="1" applyAlignment="1">
      <alignment vertical="center"/>
    </xf>
    <xf numFmtId="165" fontId="15" fillId="0" borderId="31" xfId="0" applyNumberFormat="1" applyFont="1" applyBorder="1" applyAlignment="1">
      <alignment horizontal="right"/>
    </xf>
    <xf numFmtId="165" fontId="15" fillId="0" borderId="32" xfId="0" applyNumberFormat="1" applyFont="1" applyBorder="1" applyAlignment="1">
      <alignment horizontal="left" wrapText="1"/>
    </xf>
    <xf numFmtId="3" fontId="17" fillId="0" borderId="33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left" vertical="center"/>
    </xf>
    <xf numFmtId="3" fontId="17" fillId="0" borderId="15" xfId="0" applyNumberFormat="1" applyFont="1" applyBorder="1" applyAlignment="1">
      <alignment horizontal="center" wrapText="1"/>
    </xf>
    <xf numFmtId="166" fontId="15" fillId="0" borderId="0" xfId="0" applyNumberFormat="1" applyFont="1" applyAlignment="1">
      <alignment horizontal="right"/>
    </xf>
    <xf numFmtId="3" fontId="18" fillId="0" borderId="34" xfId="0" applyNumberFormat="1" applyFont="1" applyBorder="1"/>
    <xf numFmtId="165" fontId="15" fillId="0" borderId="35" xfId="0" applyNumberFormat="1" applyFont="1" applyBorder="1" applyAlignment="1">
      <alignment wrapText="1"/>
    </xf>
    <xf numFmtId="0" fontId="17" fillId="0" borderId="0" xfId="0" applyFont="1" applyAlignment="1">
      <alignment vertical="center"/>
    </xf>
    <xf numFmtId="3" fontId="24" fillId="0" borderId="0" xfId="0" applyNumberFormat="1" applyFont="1"/>
    <xf numFmtId="0" fontId="15" fillId="0" borderId="0" xfId="0" applyFont="1" applyAlignment="1">
      <alignment horizontal="left" vertical="center"/>
    </xf>
    <xf numFmtId="165" fontId="7" fillId="0" borderId="13" xfId="0" applyNumberFormat="1" applyFont="1" applyBorder="1"/>
    <xf numFmtId="164" fontId="9" fillId="0" borderId="10" xfId="0" applyNumberFormat="1" applyFont="1" applyBorder="1"/>
    <xf numFmtId="0" fontId="9" fillId="0" borderId="11" xfId="0" applyFont="1" applyBorder="1"/>
    <xf numFmtId="0" fontId="15" fillId="0" borderId="22" xfId="0" applyFont="1" applyBorder="1"/>
    <xf numFmtId="0" fontId="15" fillId="0" borderId="22" xfId="0" applyFont="1" applyBorder="1" applyAlignment="1">
      <alignment vertical="center"/>
    </xf>
    <xf numFmtId="3" fontId="19" fillId="4" borderId="34" xfId="0" applyNumberFormat="1" applyFont="1" applyFill="1" applyBorder="1" applyAlignment="1">
      <alignment vertical="center"/>
    </xf>
    <xf numFmtId="165" fontId="17" fillId="0" borderId="31" xfId="0" applyNumberFormat="1" applyFont="1" applyBorder="1" applyAlignment="1">
      <alignment horizontal="right"/>
    </xf>
    <xf numFmtId="165" fontId="17" fillId="0" borderId="22" xfId="0" applyNumberFormat="1" applyFont="1" applyBorder="1" applyAlignment="1">
      <alignment horizontal="right"/>
    </xf>
    <xf numFmtId="3" fontId="17" fillId="0" borderId="30" xfId="0" applyNumberFormat="1" applyFont="1" applyBorder="1" applyAlignment="1">
      <alignment horizontal="left" wrapText="1"/>
    </xf>
    <xf numFmtId="3" fontId="18" fillId="6" borderId="26" xfId="0" applyNumberFormat="1" applyFont="1" applyFill="1" applyBorder="1"/>
    <xf numFmtId="3" fontId="20" fillId="0" borderId="26" xfId="0" applyNumberFormat="1" applyFont="1" applyBorder="1"/>
    <xf numFmtId="0" fontId="17" fillId="0" borderId="22" xfId="0" applyFont="1" applyBorder="1"/>
    <xf numFmtId="0" fontId="21" fillId="0" borderId="26" xfId="0" applyFont="1" applyBorder="1"/>
    <xf numFmtId="3" fontId="18" fillId="7" borderId="26" xfId="0" applyNumberFormat="1" applyFont="1" applyFill="1" applyBorder="1"/>
    <xf numFmtId="0" fontId="15" fillId="0" borderId="35" xfId="0" applyFont="1" applyBorder="1"/>
    <xf numFmtId="3" fontId="17" fillId="0" borderId="35" xfId="0" applyNumberFormat="1" applyFont="1" applyBorder="1" applyAlignment="1">
      <alignment horizontal="left" wrapText="1"/>
    </xf>
    <xf numFmtId="3" fontId="17" fillId="0" borderId="34" xfId="0" applyNumberFormat="1" applyFont="1" applyBorder="1" applyAlignment="1">
      <alignment horizontal="left" wrapText="1"/>
    </xf>
    <xf numFmtId="3" fontId="11" fillId="0" borderId="34" xfId="0" applyNumberFormat="1" applyFont="1" applyBorder="1"/>
    <xf numFmtId="165" fontId="12" fillId="0" borderId="31" xfId="0" applyNumberFormat="1" applyFont="1" applyBorder="1" applyAlignment="1">
      <alignment horizontal="right"/>
    </xf>
    <xf numFmtId="3" fontId="13" fillId="0" borderId="26" xfId="0" applyNumberFormat="1" applyFont="1" applyBorder="1"/>
    <xf numFmtId="3" fontId="11" fillId="0" borderId="26" xfId="0" applyNumberFormat="1" applyFont="1" applyBorder="1"/>
    <xf numFmtId="0" fontId="12" fillId="0" borderId="26" xfId="0" applyFont="1" applyBorder="1"/>
    <xf numFmtId="0" fontId="15" fillId="0" borderId="26" xfId="0" applyFont="1" applyBorder="1"/>
    <xf numFmtId="3" fontId="23" fillId="0" borderId="26" xfId="0" applyNumberFormat="1" applyFont="1" applyBorder="1"/>
    <xf numFmtId="3" fontId="17" fillId="0" borderId="32" xfId="0" applyNumberFormat="1" applyFont="1" applyBorder="1" applyAlignment="1">
      <alignment horizontal="left" wrapText="1"/>
    </xf>
    <xf numFmtId="0" fontId="25" fillId="0" borderId="0" xfId="0" applyFont="1"/>
    <xf numFmtId="0" fontId="27" fillId="0" borderId="42" xfId="0" applyFont="1" applyBorder="1" applyAlignment="1">
      <alignment wrapText="1"/>
    </xf>
    <xf numFmtId="0" fontId="27" fillId="0" borderId="42" xfId="0" applyFont="1" applyBorder="1"/>
    <xf numFmtId="165" fontId="26" fillId="8" borderId="50" xfId="0" applyNumberFormat="1" applyFont="1" applyFill="1" applyBorder="1"/>
    <xf numFmtId="0" fontId="28" fillId="8" borderId="38" xfId="0" applyFont="1" applyFill="1" applyBorder="1"/>
    <xf numFmtId="0" fontId="28" fillId="8" borderId="54" xfId="0" applyFont="1" applyFill="1" applyBorder="1"/>
    <xf numFmtId="165" fontId="28" fillId="8" borderId="39" xfId="0" applyNumberFormat="1" applyFont="1" applyFill="1" applyBorder="1"/>
    <xf numFmtId="0" fontId="26" fillId="8" borderId="37" xfId="0" applyFont="1" applyFill="1" applyBorder="1"/>
    <xf numFmtId="165" fontId="28" fillId="8" borderId="45" xfId="0" applyNumberFormat="1" applyFont="1" applyFill="1" applyBorder="1"/>
    <xf numFmtId="0" fontId="26" fillId="0" borderId="42" xfId="0" applyFont="1" applyBorder="1"/>
    <xf numFmtId="165" fontId="26" fillId="0" borderId="0" xfId="0" applyNumberFormat="1" applyFont="1"/>
    <xf numFmtId="4" fontId="2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2" xfId="0" applyFont="1" applyBorder="1"/>
    <xf numFmtId="0" fontId="7" fillId="0" borderId="1" xfId="0" applyFont="1" applyBorder="1" applyAlignment="1">
      <alignment wrapText="1"/>
    </xf>
    <xf numFmtId="0" fontId="9" fillId="0" borderId="63" xfId="0" applyFont="1" applyBorder="1"/>
    <xf numFmtId="0" fontId="7" fillId="0" borderId="62" xfId="0" applyFont="1" applyBorder="1"/>
    <xf numFmtId="0" fontId="7" fillId="0" borderId="2" xfId="0" applyFont="1" applyBorder="1"/>
    <xf numFmtId="0" fontId="7" fillId="8" borderId="42" xfId="0" applyFont="1" applyFill="1" applyBorder="1"/>
    <xf numFmtId="165" fontId="9" fillId="8" borderId="10" xfId="0" applyNumberFormat="1" applyFont="1" applyFill="1" applyBorder="1"/>
    <xf numFmtId="0" fontId="7" fillId="8" borderId="44" xfId="0" applyFont="1" applyFill="1" applyBorder="1"/>
    <xf numFmtId="165" fontId="7" fillId="8" borderId="45" xfId="0" applyNumberFormat="1" applyFont="1" applyFill="1" applyBorder="1"/>
    <xf numFmtId="165" fontId="9" fillId="8" borderId="2" xfId="0" applyNumberFormat="1" applyFont="1" applyFill="1" applyBorder="1"/>
    <xf numFmtId="0" fontId="7" fillId="8" borderId="47" xfId="0" applyFont="1" applyFill="1" applyBorder="1"/>
    <xf numFmtId="165" fontId="7" fillId="8" borderId="48" xfId="0" applyNumberFormat="1" applyFont="1" applyFill="1" applyBorder="1"/>
    <xf numFmtId="0" fontId="7" fillId="0" borderId="4" xfId="0" applyFont="1" applyBorder="1"/>
    <xf numFmtId="0" fontId="7" fillId="8" borderId="49" xfId="0" applyFont="1" applyFill="1" applyBorder="1"/>
    <xf numFmtId="164" fontId="9" fillId="8" borderId="50" xfId="0" applyNumberFormat="1" applyFont="1" applyFill="1" applyBorder="1"/>
    <xf numFmtId="165" fontId="9" fillId="8" borderId="51" xfId="0" applyNumberFormat="1" applyFont="1" applyFill="1" applyBorder="1"/>
    <xf numFmtId="0" fontId="7" fillId="8" borderId="52" xfId="0" applyFont="1" applyFill="1" applyBorder="1"/>
    <xf numFmtId="164" fontId="9" fillId="8" borderId="38" xfId="0" applyNumberFormat="1" applyFont="1" applyFill="1" applyBorder="1"/>
    <xf numFmtId="0" fontId="7" fillId="8" borderId="53" xfId="0" applyFont="1" applyFill="1" applyBorder="1"/>
    <xf numFmtId="165" fontId="9" fillId="8" borderId="43" xfId="0" applyNumberFormat="1" applyFont="1" applyFill="1" applyBorder="1"/>
    <xf numFmtId="0" fontId="9" fillId="0" borderId="42" xfId="0" applyFont="1" applyBorder="1"/>
    <xf numFmtId="165" fontId="7" fillId="8" borderId="55" xfId="0" applyNumberFormat="1" applyFont="1" applyFill="1" applyBorder="1"/>
    <xf numFmtId="0" fontId="7" fillId="8" borderId="56" xfId="0" applyFont="1" applyFill="1" applyBorder="1"/>
    <xf numFmtId="164" fontId="9" fillId="8" borderId="37" xfId="0" applyNumberFormat="1" applyFont="1" applyFill="1" applyBorder="1"/>
    <xf numFmtId="0" fontId="9" fillId="8" borderId="57" xfId="0" applyFont="1" applyFill="1" applyBorder="1"/>
    <xf numFmtId="0" fontId="7" fillId="8" borderId="55" xfId="0" applyFont="1" applyFill="1" applyBorder="1"/>
    <xf numFmtId="0" fontId="7" fillId="8" borderId="46" xfId="0" applyFont="1" applyFill="1" applyBorder="1"/>
    <xf numFmtId="0" fontId="0" fillId="0" borderId="2" xfId="0" applyBorder="1"/>
    <xf numFmtId="0" fontId="32" fillId="0" borderId="2" xfId="0" applyFont="1" applyBorder="1" applyAlignment="1">
      <alignment horizontal="left"/>
    </xf>
    <xf numFmtId="0" fontId="31" fillId="0" borderId="39" xfId="0" applyFont="1" applyBorder="1"/>
    <xf numFmtId="0" fontId="9" fillId="0" borderId="2" xfId="0" applyFont="1" applyBorder="1" applyAlignment="1">
      <alignment horizontal="center"/>
    </xf>
    <xf numFmtId="164" fontId="31" fillId="0" borderId="2" xfId="0" applyNumberFormat="1" applyFont="1" applyBorder="1"/>
    <xf numFmtId="0" fontId="33" fillId="0" borderId="2" xfId="0" applyFont="1" applyBorder="1" applyAlignment="1">
      <alignment horizontal="left" vertical="center" wrapText="1"/>
    </xf>
    <xf numFmtId="0" fontId="32" fillId="0" borderId="39" xfId="0" applyFont="1" applyBorder="1"/>
    <xf numFmtId="0" fontId="31" fillId="0" borderId="2" xfId="0" applyFont="1" applyBorder="1"/>
    <xf numFmtId="164" fontId="32" fillId="0" borderId="2" xfId="0" applyNumberFormat="1" applyFont="1" applyBorder="1"/>
    <xf numFmtId="0" fontId="31" fillId="0" borderId="2" xfId="0" applyFont="1" applyBorder="1" applyAlignment="1">
      <alignment wrapText="1"/>
    </xf>
    <xf numFmtId="167" fontId="33" fillId="0" borderId="2" xfId="0" applyNumberFormat="1" applyFont="1" applyBorder="1"/>
    <xf numFmtId="0" fontId="31" fillId="0" borderId="2" xfId="0" applyFont="1" applyBorder="1" applyAlignment="1">
      <alignment vertical="top" wrapText="1"/>
    </xf>
    <xf numFmtId="0" fontId="33" fillId="0" borderId="2" xfId="0" applyFont="1" applyBorder="1"/>
    <xf numFmtId="167" fontId="31" fillId="0" borderId="2" xfId="0" applyNumberFormat="1" applyFont="1" applyBorder="1"/>
    <xf numFmtId="0" fontId="31" fillId="0" borderId="0" xfId="0" applyFont="1"/>
    <xf numFmtId="165" fontId="31" fillId="0" borderId="2" xfId="0" applyNumberFormat="1" applyFont="1" applyBorder="1" applyAlignment="1">
      <alignment horizontal="left" wrapText="1"/>
    </xf>
    <xf numFmtId="164" fontId="0" fillId="0" borderId="2" xfId="0" applyNumberFormat="1" applyBorder="1"/>
    <xf numFmtId="164" fontId="7" fillId="0" borderId="0" xfId="0" applyNumberFormat="1" applyFont="1"/>
    <xf numFmtId="0" fontId="9" fillId="0" borderId="0" xfId="0" applyFont="1" applyAlignment="1">
      <alignment horizontal="center"/>
    </xf>
    <xf numFmtId="164" fontId="32" fillId="0" borderId="71" xfId="0" applyNumberFormat="1" applyFont="1" applyBorder="1"/>
    <xf numFmtId="164" fontId="31" fillId="0" borderId="71" xfId="0" applyNumberFormat="1" applyFont="1" applyBorder="1"/>
    <xf numFmtId="0" fontId="7" fillId="0" borderId="2" xfId="0" applyFont="1" applyBorder="1" applyAlignment="1">
      <alignment vertical="top" wrapText="1"/>
    </xf>
    <xf numFmtId="165" fontId="7" fillId="0" borderId="2" xfId="0" applyNumberFormat="1" applyFont="1" applyBorder="1"/>
    <xf numFmtId="0" fontId="32" fillId="0" borderId="2" xfId="0" applyFont="1" applyBorder="1" applyAlignment="1">
      <alignment wrapText="1"/>
    </xf>
    <xf numFmtId="164" fontId="39" fillId="0" borderId="2" xfId="0" applyNumberFormat="1" applyFont="1" applyBorder="1"/>
    <xf numFmtId="164" fontId="32" fillId="0" borderId="69" xfId="0" applyNumberFormat="1" applyFont="1" applyBorder="1"/>
    <xf numFmtId="0" fontId="29" fillId="0" borderId="2" xfId="0" applyFont="1" applyBorder="1"/>
    <xf numFmtId="0" fontId="32" fillId="0" borderId="1" xfId="0" applyFont="1" applyBorder="1" applyAlignment="1">
      <alignment vertical="top" wrapText="1"/>
    </xf>
    <xf numFmtId="0" fontId="32" fillId="0" borderId="10" xfId="0" applyFont="1" applyBorder="1" applyAlignment="1">
      <alignment vertical="top" wrapText="1"/>
    </xf>
    <xf numFmtId="0" fontId="32" fillId="0" borderId="11" xfId="0" applyFont="1" applyBorder="1" applyAlignment="1">
      <alignment vertical="top" wrapText="1"/>
    </xf>
    <xf numFmtId="0" fontId="32" fillId="0" borderId="62" xfId="0" applyFont="1" applyBorder="1"/>
    <xf numFmtId="0" fontId="31" fillId="0" borderId="63" xfId="0" applyFont="1" applyBorder="1"/>
    <xf numFmtId="164" fontId="32" fillId="0" borderId="60" xfId="0" applyNumberFormat="1" applyFont="1" applyBorder="1"/>
    <xf numFmtId="164" fontId="32" fillId="0" borderId="65" xfId="0" applyNumberFormat="1" applyFont="1" applyBorder="1"/>
    <xf numFmtId="0" fontId="40" fillId="0" borderId="2" xfId="0" applyFont="1" applyBorder="1" applyAlignment="1">
      <alignment vertical="center"/>
    </xf>
    <xf numFmtId="0" fontId="32" fillId="2" borderId="62" xfId="0" applyFont="1" applyFill="1" applyBorder="1"/>
    <xf numFmtId="0" fontId="32" fillId="9" borderId="63" xfId="0" applyFont="1" applyFill="1" applyBorder="1"/>
    <xf numFmtId="0" fontId="40" fillId="0" borderId="2" xfId="0" applyFont="1" applyBorder="1"/>
    <xf numFmtId="0" fontId="41" fillId="0" borderId="2" xfId="0" applyFont="1" applyBorder="1"/>
    <xf numFmtId="0" fontId="28" fillId="8" borderId="47" xfId="0" applyFont="1" applyFill="1" applyBorder="1"/>
    <xf numFmtId="164" fontId="9" fillId="8" borderId="0" xfId="0" applyNumberFormat="1" applyFont="1" applyFill="1"/>
    <xf numFmtId="165" fontId="28" fillId="8" borderId="0" xfId="0" applyNumberFormat="1" applyFont="1" applyFill="1"/>
    <xf numFmtId="0" fontId="9" fillId="8" borderId="42" xfId="0" applyFont="1" applyFill="1" applyBorder="1"/>
    <xf numFmtId="4" fontId="28" fillId="8" borderId="0" xfId="0" applyNumberFormat="1" applyFont="1" applyFill="1"/>
    <xf numFmtId="0" fontId="27" fillId="8" borderId="42" xfId="0" applyFont="1" applyFill="1" applyBorder="1"/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1" fillId="0" borderId="37" xfId="0" applyFont="1" applyBorder="1"/>
    <xf numFmtId="3" fontId="31" fillId="0" borderId="71" xfId="0" applyNumberFormat="1" applyFont="1" applyBorder="1"/>
    <xf numFmtId="0" fontId="32" fillId="0" borderId="42" xfId="0" applyFont="1" applyBorder="1"/>
    <xf numFmtId="0" fontId="32" fillId="9" borderId="47" xfId="0" applyFont="1" applyFill="1" applyBorder="1"/>
    <xf numFmtId="0" fontId="31" fillId="9" borderId="48" xfId="0" applyFont="1" applyFill="1" applyBorder="1"/>
    <xf numFmtId="0" fontId="32" fillId="9" borderId="48" xfId="0" applyFont="1" applyFill="1" applyBorder="1"/>
    <xf numFmtId="0" fontId="32" fillId="9" borderId="49" xfId="0" applyFont="1" applyFill="1" applyBorder="1"/>
    <xf numFmtId="0" fontId="31" fillId="9" borderId="50" xfId="0" applyFont="1" applyFill="1" applyBorder="1"/>
    <xf numFmtId="0" fontId="32" fillId="9" borderId="50" xfId="0" applyFont="1" applyFill="1" applyBorder="1"/>
    <xf numFmtId="164" fontId="32" fillId="9" borderId="80" xfId="0" applyNumberFormat="1" applyFont="1" applyFill="1" applyBorder="1"/>
    <xf numFmtId="164" fontId="32" fillId="9" borderId="49" xfId="0" applyNumberFormat="1" applyFont="1" applyFill="1" applyBorder="1"/>
    <xf numFmtId="0" fontId="32" fillId="0" borderId="82" xfId="0" applyFont="1" applyBorder="1" applyAlignment="1">
      <alignment wrapText="1"/>
    </xf>
    <xf numFmtId="164" fontId="31" fillId="0" borderId="75" xfId="0" applyNumberFormat="1" applyFont="1" applyBorder="1"/>
    <xf numFmtId="0" fontId="31" fillId="0" borderId="42" xfId="0" applyFont="1" applyBorder="1"/>
    <xf numFmtId="0" fontId="32" fillId="0" borderId="54" xfId="0" applyFont="1" applyBorder="1"/>
    <xf numFmtId="164" fontId="32" fillId="0" borderId="43" xfId="0" applyNumberFormat="1" applyFont="1" applyBorder="1"/>
    <xf numFmtId="164" fontId="32" fillId="0" borderId="75" xfId="0" applyNumberFormat="1" applyFont="1" applyBorder="1"/>
    <xf numFmtId="0" fontId="33" fillId="0" borderId="42" xfId="0" applyFont="1" applyBorder="1"/>
    <xf numFmtId="0" fontId="32" fillId="0" borderId="56" xfId="0" applyFont="1" applyBorder="1"/>
    <xf numFmtId="164" fontId="32" fillId="0" borderId="73" xfId="0" applyNumberFormat="1" applyFont="1" applyBorder="1"/>
    <xf numFmtId="0" fontId="32" fillId="9" borderId="44" xfId="0" applyFont="1" applyFill="1" applyBorder="1"/>
    <xf numFmtId="0" fontId="31" fillId="9" borderId="45" xfId="0" applyFont="1" applyFill="1" applyBorder="1"/>
    <xf numFmtId="0" fontId="32" fillId="9" borderId="45" xfId="0" applyFont="1" applyFill="1" applyBorder="1"/>
    <xf numFmtId="164" fontId="32" fillId="9" borderId="85" xfId="0" applyNumberFormat="1" applyFont="1" applyFill="1" applyBorder="1"/>
    <xf numFmtId="164" fontId="32" fillId="9" borderId="86" xfId="0" applyNumberFormat="1" applyFont="1" applyFill="1" applyBorder="1"/>
    <xf numFmtId="0" fontId="32" fillId="0" borderId="42" xfId="0" applyFont="1" applyBorder="1" applyAlignment="1">
      <alignment horizontal="left" vertical="top"/>
    </xf>
    <xf numFmtId="0" fontId="31" fillId="0" borderId="54" xfId="0" applyFont="1" applyBorder="1"/>
    <xf numFmtId="0" fontId="32" fillId="0" borderId="42" xfId="0" applyFont="1" applyBorder="1" applyAlignment="1">
      <alignment horizontal="left"/>
    </xf>
    <xf numFmtId="0" fontId="32" fillId="0" borderId="76" xfId="0" applyFont="1" applyBorder="1" applyAlignment="1">
      <alignment horizontal="left" vertical="top"/>
    </xf>
    <xf numFmtId="0" fontId="32" fillId="0" borderId="77" xfId="0" applyFont="1" applyBorder="1" applyAlignment="1">
      <alignment horizontal="left" vertical="top"/>
    </xf>
    <xf numFmtId="0" fontId="32" fillId="0" borderId="78" xfId="0" applyFont="1" applyBorder="1" applyAlignment="1">
      <alignment horizontal="left" vertical="top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vertical="top"/>
    </xf>
    <xf numFmtId="0" fontId="30" fillId="0" borderId="0" xfId="0" applyFont="1"/>
    <xf numFmtId="0" fontId="28" fillId="0" borderId="1" xfId="0" applyFont="1" applyBorder="1"/>
    <xf numFmtId="0" fontId="26" fillId="0" borderId="12" xfId="0" applyFont="1" applyBorder="1" applyAlignment="1">
      <alignment horizontal="left"/>
    </xf>
    <xf numFmtId="0" fontId="40" fillId="0" borderId="0" xfId="0" applyFont="1"/>
    <xf numFmtId="0" fontId="26" fillId="0" borderId="2" xfId="0" applyFont="1" applyBorder="1"/>
    <xf numFmtId="0" fontId="42" fillId="0" borderId="78" xfId="0" applyFont="1" applyBorder="1" applyAlignment="1">
      <alignment vertical="top" wrapText="1"/>
    </xf>
    <xf numFmtId="0" fontId="42" fillId="0" borderId="79" xfId="0" applyFont="1" applyBorder="1" applyAlignment="1">
      <alignment vertical="top" wrapText="1"/>
    </xf>
    <xf numFmtId="0" fontId="42" fillId="0" borderId="41" xfId="0" applyFont="1" applyBorder="1" applyAlignment="1">
      <alignment vertical="top" wrapText="1"/>
    </xf>
    <xf numFmtId="0" fontId="42" fillId="0" borderId="75" xfId="0" applyFont="1" applyBorder="1" applyAlignment="1">
      <alignment vertical="top" wrapText="1"/>
    </xf>
    <xf numFmtId="164" fontId="33" fillId="0" borderId="67" xfId="0" applyNumberFormat="1" applyFont="1" applyBorder="1"/>
    <xf numFmtId="164" fontId="33" fillId="0" borderId="58" xfId="0" applyNumberFormat="1" applyFont="1" applyBorder="1"/>
    <xf numFmtId="164" fontId="42" fillId="0" borderId="67" xfId="0" applyNumberFormat="1" applyFont="1" applyBorder="1"/>
    <xf numFmtId="164" fontId="42" fillId="0" borderId="36" xfId="0" applyNumberFormat="1" applyFont="1" applyBorder="1"/>
    <xf numFmtId="164" fontId="42" fillId="0" borderId="39" xfId="0" applyNumberFormat="1" applyFont="1" applyBorder="1"/>
    <xf numFmtId="164" fontId="42" fillId="0" borderId="58" xfId="0" applyNumberFormat="1" applyFont="1" applyBorder="1"/>
    <xf numFmtId="164" fontId="42" fillId="0" borderId="71" xfId="0" applyNumberFormat="1" applyFont="1" applyBorder="1"/>
    <xf numFmtId="164" fontId="42" fillId="0" borderId="75" xfId="0" applyNumberFormat="1" applyFont="1" applyBorder="1"/>
    <xf numFmtId="164" fontId="33" fillId="0" borderId="71" xfId="0" applyNumberFormat="1" applyFont="1" applyBorder="1" applyAlignment="1">
      <alignment horizontal="right"/>
    </xf>
    <xf numFmtId="164" fontId="33" fillId="0" borderId="71" xfId="0" applyNumberFormat="1" applyFont="1" applyBorder="1"/>
    <xf numFmtId="164" fontId="33" fillId="0" borderId="75" xfId="0" applyNumberFormat="1" applyFont="1" applyBorder="1"/>
    <xf numFmtId="2" fontId="33" fillId="0" borderId="71" xfId="0" applyNumberFormat="1" applyFont="1" applyBorder="1"/>
    <xf numFmtId="0" fontId="33" fillId="0" borderId="71" xfId="0" applyFont="1" applyBorder="1"/>
    <xf numFmtId="0" fontId="33" fillId="0" borderId="75" xfId="0" applyFont="1" applyBorder="1"/>
    <xf numFmtId="167" fontId="33" fillId="0" borderId="71" xfId="0" applyNumberFormat="1" applyFont="1" applyBorder="1"/>
    <xf numFmtId="164" fontId="42" fillId="9" borderId="63" xfId="0" applyNumberFormat="1" applyFont="1" applyFill="1" applyBorder="1"/>
    <xf numFmtId="0" fontId="31" fillId="0" borderId="83" xfId="0" applyFont="1" applyBorder="1"/>
    <xf numFmtId="164" fontId="42" fillId="0" borderId="60" xfId="0" applyNumberFormat="1" applyFont="1" applyBorder="1"/>
    <xf numFmtId="164" fontId="0" fillId="0" borderId="0" xfId="0" applyNumberFormat="1"/>
    <xf numFmtId="164" fontId="43" fillId="0" borderId="2" xfId="2" applyNumberFormat="1" applyFont="1" applyAlignment="1">
      <alignment horizontal="right"/>
    </xf>
    <xf numFmtId="3" fontId="9" fillId="0" borderId="0" xfId="0" applyNumberFormat="1" applyFont="1"/>
    <xf numFmtId="164" fontId="7" fillId="0" borderId="64" xfId="0" applyNumberFormat="1" applyFont="1" applyBorder="1" applyAlignment="1">
      <alignment horizontal="right"/>
    </xf>
    <xf numFmtId="164" fontId="7" fillId="0" borderId="66" xfId="0" applyNumberFormat="1" applyFont="1" applyBorder="1"/>
    <xf numFmtId="164" fontId="7" fillId="0" borderId="68" xfId="0" applyNumberFormat="1" applyFont="1" applyBorder="1"/>
    <xf numFmtId="167" fontId="31" fillId="0" borderId="71" xfId="0" applyNumberFormat="1" applyFont="1" applyBorder="1"/>
    <xf numFmtId="0" fontId="0" fillId="0" borderId="2" xfId="0" applyFill="1" applyBorder="1"/>
    <xf numFmtId="167" fontId="35" fillId="0" borderId="2" xfId="2" applyNumberFormat="1" applyFont="1" applyFill="1" applyBorder="1"/>
    <xf numFmtId="167" fontId="43" fillId="0" borderId="2" xfId="2" applyNumberFormat="1" applyFont="1" applyFill="1" applyBorder="1" applyAlignment="1">
      <alignment horizontal="left" indent="1"/>
    </xf>
    <xf numFmtId="164" fontId="43" fillId="0" borderId="2" xfId="2" applyNumberFormat="1" applyFont="1" applyFill="1" applyBorder="1" applyAlignment="1">
      <alignment horizontal="right"/>
    </xf>
    <xf numFmtId="164" fontId="42" fillId="0" borderId="84" xfId="0" applyNumberFormat="1" applyFont="1" applyBorder="1"/>
    <xf numFmtId="164" fontId="42" fillId="0" borderId="61" xfId="0" applyNumberFormat="1" applyFont="1" applyBorder="1"/>
    <xf numFmtId="164" fontId="33" fillId="0" borderId="41" xfId="0" applyNumberFormat="1" applyFont="1" applyBorder="1"/>
    <xf numFmtId="164" fontId="42" fillId="0" borderId="43" xfId="0" applyNumberFormat="1" applyFont="1" applyBorder="1"/>
    <xf numFmtId="164" fontId="33" fillId="0" borderId="43" xfId="0" applyNumberFormat="1" applyFont="1" applyBorder="1"/>
    <xf numFmtId="164" fontId="42" fillId="0" borderId="55" xfId="0" applyNumberFormat="1" applyFont="1" applyBorder="1"/>
    <xf numFmtId="164" fontId="42" fillId="0" borderId="40" xfId="0" applyNumberFormat="1" applyFont="1" applyBorder="1"/>
    <xf numFmtId="164" fontId="42" fillId="0" borderId="2" xfId="0" applyNumberFormat="1" applyFont="1" applyBorder="1"/>
    <xf numFmtId="164" fontId="33" fillId="0" borderId="2" xfId="0" applyNumberFormat="1" applyFont="1" applyBorder="1"/>
    <xf numFmtId="164" fontId="33" fillId="0" borderId="70" xfId="0" applyNumberFormat="1" applyFont="1" applyBorder="1"/>
    <xf numFmtId="168" fontId="33" fillId="0" borderId="41" xfId="1" applyNumberFormat="1" applyFont="1" applyBorder="1" applyAlignment="1">
      <alignment vertical="top" wrapText="1"/>
    </xf>
    <xf numFmtId="0" fontId="32" fillId="0" borderId="78" xfId="0" applyFont="1" applyBorder="1" applyAlignment="1">
      <alignment vertical="top" wrapText="1"/>
    </xf>
    <xf numFmtId="0" fontId="32" fillId="0" borderId="79" xfId="0" applyFont="1" applyBorder="1" applyAlignment="1">
      <alignment vertical="top" wrapText="1"/>
    </xf>
    <xf numFmtId="0" fontId="31" fillId="0" borderId="52" xfId="0" applyFont="1" applyBorder="1"/>
    <xf numFmtId="0" fontId="31" fillId="0" borderId="38" xfId="0" applyFont="1" applyBorder="1"/>
    <xf numFmtId="164" fontId="32" fillId="0" borderId="72" xfId="0" applyNumberFormat="1" applyFont="1" applyBorder="1"/>
    <xf numFmtId="164" fontId="32" fillId="0" borderId="74" xfId="0" applyNumberFormat="1" applyFont="1" applyBorder="1"/>
    <xf numFmtId="164" fontId="32" fillId="0" borderId="67" xfId="0" applyNumberFormat="1" applyFont="1" applyBorder="1"/>
    <xf numFmtId="164" fontId="32" fillId="0" borderId="58" xfId="0" applyNumberFormat="1" applyFont="1" applyBorder="1"/>
    <xf numFmtId="0" fontId="32" fillId="0" borderId="2" xfId="0" applyFont="1" applyBorder="1"/>
    <xf numFmtId="0" fontId="31" fillId="0" borderId="71" xfId="0" applyFont="1" applyBorder="1"/>
    <xf numFmtId="0" fontId="31" fillId="0" borderId="75" xfId="0" applyFont="1" applyBorder="1"/>
    <xf numFmtId="167" fontId="31" fillId="0" borderId="75" xfId="0" applyNumberFormat="1" applyFont="1" applyBorder="1"/>
    <xf numFmtId="167" fontId="32" fillId="0" borderId="67" xfId="0" applyNumberFormat="1" applyFont="1" applyBorder="1"/>
    <xf numFmtId="167" fontId="32" fillId="0" borderId="58" xfId="0" applyNumberFormat="1" applyFont="1" applyBorder="1"/>
    <xf numFmtId="0" fontId="31" fillId="0" borderId="2" xfId="0" applyFont="1" applyBorder="1" applyAlignment="1">
      <alignment horizontal="left" vertical="center"/>
    </xf>
    <xf numFmtId="0" fontId="31" fillId="9" borderId="63" xfId="0" applyFont="1" applyFill="1" applyBorder="1"/>
    <xf numFmtId="164" fontId="32" fillId="0" borderId="46" xfId="0" applyNumberFormat="1" applyFont="1" applyBorder="1"/>
    <xf numFmtId="0" fontId="44" fillId="0" borderId="2" xfId="0" applyFont="1" applyBorder="1"/>
    <xf numFmtId="164" fontId="44" fillId="0" borderId="2" xfId="0" applyNumberFormat="1" applyFont="1" applyBorder="1"/>
    <xf numFmtId="0" fontId="32" fillId="0" borderId="0" xfId="0" applyFont="1"/>
    <xf numFmtId="165" fontId="31" fillId="0" borderId="2" xfId="0" applyNumberFormat="1" applyFont="1" applyBorder="1"/>
    <xf numFmtId="0" fontId="26" fillId="8" borderId="2" xfId="3" applyFont="1" applyFill="1"/>
    <xf numFmtId="0" fontId="33" fillId="0" borderId="2" xfId="0" applyFont="1" applyFill="1" applyBorder="1" applyAlignment="1">
      <alignment horizontal="left" vertical="center" wrapText="1"/>
    </xf>
    <xf numFmtId="3" fontId="32" fillId="0" borderId="66" xfId="0" applyNumberFormat="1" applyFont="1" applyBorder="1"/>
    <xf numFmtId="0" fontId="9" fillId="0" borderId="91" xfId="0" applyFont="1" applyBorder="1" applyAlignment="1">
      <alignment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95" xfId="0" applyFont="1" applyBorder="1" applyAlignment="1">
      <alignment vertical="center" wrapText="1"/>
    </xf>
    <xf numFmtId="164" fontId="9" fillId="0" borderId="96" xfId="0" applyNumberFormat="1" applyFont="1" applyBorder="1" applyAlignment="1">
      <alignment vertical="center" wrapText="1"/>
    </xf>
    <xf numFmtId="164" fontId="9" fillId="0" borderId="97" xfId="0" applyNumberFormat="1" applyFont="1" applyBorder="1" applyAlignment="1">
      <alignment vertical="center" wrapText="1"/>
    </xf>
    <xf numFmtId="166" fontId="9" fillId="0" borderId="98" xfId="0" applyNumberFormat="1" applyFont="1" applyBorder="1" applyAlignment="1">
      <alignment vertical="center" wrapText="1"/>
    </xf>
    <xf numFmtId="164" fontId="9" fillId="0" borderId="92" xfId="0" applyNumberFormat="1" applyFont="1" applyBorder="1" applyAlignment="1">
      <alignment vertical="center"/>
    </xf>
    <xf numFmtId="164" fontId="9" fillId="0" borderId="100" xfId="0" applyNumberFormat="1" applyFont="1" applyBorder="1" applyAlignment="1">
      <alignment vertical="center"/>
    </xf>
    <xf numFmtId="0" fontId="10" fillId="0" borderId="0" xfId="0" applyFont="1"/>
    <xf numFmtId="3" fontId="0" fillId="0" borderId="0" xfId="0" applyNumberFormat="1"/>
    <xf numFmtId="0" fontId="10" fillId="10" borderId="49" xfId="0" applyFont="1" applyFill="1" applyBorder="1"/>
    <xf numFmtId="0" fontId="11" fillId="0" borderId="42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164" fontId="46" fillId="0" borderId="2" xfId="0" applyNumberFormat="1" applyFont="1" applyBorder="1"/>
    <xf numFmtId="164" fontId="46" fillId="0" borderId="2" xfId="4" applyNumberFormat="1" applyFont="1"/>
    <xf numFmtId="165" fontId="7" fillId="8" borderId="2" xfId="0" applyNumberFormat="1" applyFont="1" applyFill="1" applyBorder="1"/>
    <xf numFmtId="0" fontId="52" fillId="8" borderId="42" xfId="0" applyFont="1" applyFill="1" applyBorder="1"/>
    <xf numFmtId="165" fontId="9" fillId="8" borderId="50" xfId="0" applyNumberFormat="1" applyFont="1" applyFill="1" applyBorder="1"/>
    <xf numFmtId="165" fontId="9" fillId="0" borderId="51" xfId="0" applyNumberFormat="1" applyFont="1" applyBorder="1"/>
    <xf numFmtId="165" fontId="9" fillId="0" borderId="43" xfId="0" applyNumberFormat="1" applyFont="1" applyBorder="1"/>
    <xf numFmtId="165" fontId="7" fillId="8" borderId="46" xfId="0" applyNumberFormat="1" applyFont="1" applyFill="1" applyBorder="1"/>
    <xf numFmtId="0" fontId="9" fillId="0" borderId="92" xfId="0" applyFont="1" applyBorder="1" applyAlignment="1">
      <alignment horizontal="left" vertical="center" wrapText="1"/>
    </xf>
    <xf numFmtId="4" fontId="37" fillId="0" borderId="2" xfId="0" applyNumberFormat="1" applyFont="1" applyBorder="1" applyAlignment="1">
      <alignment vertical="center" wrapText="1"/>
    </xf>
    <xf numFmtId="167" fontId="0" fillId="0" borderId="0" xfId="0" applyNumberFormat="1"/>
    <xf numFmtId="0" fontId="0" fillId="0" borderId="0" xfId="0"/>
    <xf numFmtId="164" fontId="27" fillId="0" borderId="93" xfId="0" applyNumberFormat="1" applyFont="1" applyBorder="1" applyAlignment="1">
      <alignment vertical="center"/>
    </xf>
    <xf numFmtId="164" fontId="27" fillId="0" borderId="102" xfId="0" applyNumberFormat="1" applyFont="1" applyBorder="1" applyAlignment="1">
      <alignment vertical="center" wrapText="1"/>
    </xf>
    <xf numFmtId="164" fontId="53" fillId="0" borderId="93" xfId="0" applyNumberFormat="1" applyFont="1" applyBorder="1" applyAlignment="1">
      <alignment vertical="center"/>
    </xf>
    <xf numFmtId="164" fontId="53" fillId="0" borderId="102" xfId="0" applyNumberFormat="1" applyFont="1" applyBorder="1" applyAlignment="1">
      <alignment vertical="center" wrapText="1"/>
    </xf>
    <xf numFmtId="164" fontId="28" fillId="0" borderId="93" xfId="0" applyNumberFormat="1" applyFont="1" applyBorder="1" applyAlignment="1">
      <alignment vertical="center"/>
    </xf>
    <xf numFmtId="164" fontId="28" fillId="0" borderId="92" xfId="0" applyNumberFormat="1" applyFont="1" applyBorder="1" applyAlignment="1">
      <alignment vertical="center"/>
    </xf>
    <xf numFmtId="164" fontId="28" fillId="0" borderId="100" xfId="0" applyNumberFormat="1" applyFont="1" applyBorder="1" applyAlignment="1">
      <alignment vertical="center" wrapText="1"/>
    </xf>
    <xf numFmtId="164" fontId="28" fillId="0" borderId="100" xfId="0" applyNumberFormat="1" applyFont="1" applyBorder="1" applyAlignment="1">
      <alignment vertical="center"/>
    </xf>
    <xf numFmtId="164" fontId="53" fillId="0" borderId="92" xfId="0" applyNumberFormat="1" applyFont="1" applyBorder="1" applyAlignment="1">
      <alignment vertical="center"/>
    </xf>
    <xf numFmtId="164" fontId="53" fillId="0" borderId="100" xfId="0" applyNumberFormat="1" applyFont="1" applyBorder="1" applyAlignment="1">
      <alignment vertical="center" wrapText="1"/>
    </xf>
    <xf numFmtId="164" fontId="28" fillId="0" borderId="97" xfId="0" applyNumberFormat="1" applyFont="1" applyBorder="1" applyAlignment="1">
      <alignment vertical="center"/>
    </xf>
    <xf numFmtId="164" fontId="28" fillId="0" borderId="96" xfId="0" applyNumberFormat="1" applyFont="1" applyBorder="1" applyAlignment="1">
      <alignment vertical="center" wrapText="1"/>
    </xf>
    <xf numFmtId="3" fontId="34" fillId="0" borderId="0" xfId="0" applyNumberFormat="1" applyFont="1"/>
    <xf numFmtId="164" fontId="9" fillId="0" borderId="109" xfId="0" applyNumberFormat="1" applyFont="1" applyBorder="1"/>
    <xf numFmtId="164" fontId="28" fillId="0" borderId="36" xfId="0" applyNumberFormat="1" applyFont="1" applyBorder="1" applyAlignment="1">
      <alignment vertical="center"/>
    </xf>
    <xf numFmtId="164" fontId="28" fillId="0" borderId="36" xfId="0" applyNumberFormat="1" applyFont="1" applyBorder="1" applyAlignment="1">
      <alignment vertical="center" wrapText="1"/>
    </xf>
    <xf numFmtId="164" fontId="53" fillId="0" borderId="36" xfId="0" applyNumberFormat="1" applyFont="1" applyBorder="1" applyAlignment="1">
      <alignment vertical="center" wrapText="1"/>
    </xf>
    <xf numFmtId="0" fontId="39" fillId="0" borderId="0" xfId="0" applyFont="1"/>
    <xf numFmtId="164" fontId="35" fillId="0" borderId="2" xfId="2" applyNumberFormat="1" applyFont="1" applyBorder="1" applyAlignment="1">
      <alignment horizontal="right"/>
    </xf>
    <xf numFmtId="0" fontId="7" fillId="0" borderId="87" xfId="0" applyFont="1" applyBorder="1"/>
    <xf numFmtId="0" fontId="7" fillId="0" borderId="111" xfId="0" applyFont="1" applyBorder="1"/>
    <xf numFmtId="0" fontId="7" fillId="0" borderId="112" xfId="0" applyFont="1" applyBorder="1"/>
    <xf numFmtId="0" fontId="7" fillId="0" borderId="113" xfId="0" applyFont="1" applyBorder="1"/>
    <xf numFmtId="165" fontId="7" fillId="0" borderId="114" xfId="0" applyNumberFormat="1" applyFont="1" applyBorder="1"/>
    <xf numFmtId="165" fontId="7" fillId="8" borderId="43" xfId="0" applyNumberFormat="1" applyFont="1" applyFill="1" applyBorder="1"/>
    <xf numFmtId="164" fontId="55" fillId="0" borderId="0" xfId="0" applyNumberFormat="1" applyFont="1"/>
    <xf numFmtId="164" fontId="54" fillId="0" borderId="0" xfId="0" applyNumberFormat="1" applyFont="1"/>
    <xf numFmtId="164" fontId="37" fillId="0" borderId="2" xfId="4" applyNumberFormat="1" applyFont="1" applyBorder="1"/>
    <xf numFmtId="164" fontId="37" fillId="0" borderId="2" xfId="0" applyNumberFormat="1" applyFont="1" applyBorder="1"/>
    <xf numFmtId="164" fontId="37" fillId="8" borderId="2" xfId="0" applyNumberFormat="1" applyFont="1" applyFill="1" applyBorder="1"/>
    <xf numFmtId="164" fontId="56" fillId="0" borderId="13" xfId="0" applyNumberFormat="1" applyFont="1" applyBorder="1"/>
    <xf numFmtId="164" fontId="56" fillId="8" borderId="45" xfId="0" applyNumberFormat="1" applyFont="1" applyFill="1" applyBorder="1"/>
    <xf numFmtId="164" fontId="56" fillId="8" borderId="2" xfId="0" applyNumberFormat="1" applyFont="1" applyFill="1" applyBorder="1"/>
    <xf numFmtId="164" fontId="37" fillId="8" borderId="50" xfId="0" applyNumberFormat="1" applyFont="1" applyFill="1" applyBorder="1"/>
    <xf numFmtId="164" fontId="56" fillId="8" borderId="48" xfId="0" applyNumberFormat="1" applyFont="1" applyFill="1" applyBorder="1"/>
    <xf numFmtId="9" fontId="9" fillId="0" borderId="97" xfId="0" applyNumberFormat="1" applyFont="1" applyBorder="1" applyAlignment="1">
      <alignment vertical="center" wrapText="1"/>
    </xf>
    <xf numFmtId="170" fontId="0" fillId="0" borderId="0" xfId="0" applyNumberFormat="1"/>
    <xf numFmtId="164" fontId="56" fillId="0" borderId="2" xfId="0" applyNumberFormat="1" applyFont="1" applyBorder="1"/>
    <xf numFmtId="164" fontId="37" fillId="0" borderId="7" xfId="0" applyNumberFormat="1" applyFont="1" applyBorder="1"/>
    <xf numFmtId="164" fontId="56" fillId="0" borderId="9" xfId="0" applyNumberFormat="1" applyFont="1" applyBorder="1"/>
    <xf numFmtId="164" fontId="56" fillId="8" borderId="39" xfId="0" applyNumberFormat="1" applyFont="1" applyFill="1" applyBorder="1"/>
    <xf numFmtId="164" fontId="57" fillId="9" borderId="47" xfId="0" applyNumberFormat="1" applyFont="1" applyFill="1" applyBorder="1"/>
    <xf numFmtId="164" fontId="57" fillId="9" borderId="81" xfId="0" applyNumberFormat="1" applyFont="1" applyFill="1" applyBorder="1"/>
    <xf numFmtId="3" fontId="9" fillId="0" borderId="2" xfId="0" applyNumberFormat="1" applyFont="1" applyBorder="1"/>
    <xf numFmtId="3" fontId="26" fillId="0" borderId="2" xfId="0" applyNumberFormat="1" applyFont="1" applyBorder="1" applyAlignment="1">
      <alignment horizontal="center"/>
    </xf>
    <xf numFmtId="0" fontId="0" fillId="8" borderId="0" xfId="0" applyFill="1"/>
    <xf numFmtId="3" fontId="0" fillId="0" borderId="2" xfId="0" applyNumberFormat="1" applyFill="1" applyBorder="1"/>
    <xf numFmtId="3" fontId="58" fillId="0" borderId="2" xfId="0" applyNumberFormat="1" applyFont="1" applyFill="1" applyBorder="1" applyAlignment="1">
      <alignment horizontal="right"/>
    </xf>
    <xf numFmtId="167" fontId="0" fillId="0" borderId="2" xfId="0" applyNumberFormat="1" applyFill="1" applyBorder="1"/>
    <xf numFmtId="167" fontId="54" fillId="0" borderId="2" xfId="0" applyNumberFormat="1" applyFont="1" applyFill="1" applyBorder="1"/>
    <xf numFmtId="167" fontId="28" fillId="0" borderId="58" xfId="0" applyNumberFormat="1" applyFont="1" applyBorder="1"/>
    <xf numFmtId="164" fontId="7" fillId="0" borderId="48" xfId="0" applyNumberFormat="1" applyFont="1" applyBorder="1"/>
    <xf numFmtId="164" fontId="27" fillId="0" borderId="58" xfId="0" applyNumberFormat="1" applyFont="1" applyBorder="1"/>
    <xf numFmtId="164" fontId="53" fillId="0" borderId="58" xfId="0" applyNumberFormat="1" applyFont="1" applyBorder="1"/>
    <xf numFmtId="167" fontId="27" fillId="8" borderId="43" xfId="0" applyNumberFormat="1" applyFont="1" applyFill="1" applyBorder="1"/>
    <xf numFmtId="0" fontId="0" fillId="0" borderId="50" xfId="0" applyBorder="1"/>
    <xf numFmtId="164" fontId="53" fillId="0" borderId="67" xfId="0" applyNumberFormat="1" applyFont="1" applyBorder="1" applyAlignment="1">
      <alignment vertical="center" wrapText="1"/>
    </xf>
    <xf numFmtId="0" fontId="0" fillId="0" borderId="42" xfId="0" applyBorder="1"/>
    <xf numFmtId="164" fontId="28" fillId="0" borderId="58" xfId="0" applyNumberFormat="1" applyFont="1" applyBorder="1" applyAlignment="1">
      <alignment vertical="center"/>
    </xf>
    <xf numFmtId="164" fontId="28" fillId="0" borderId="67" xfId="0" applyNumberFormat="1" applyFont="1" applyBorder="1" applyAlignment="1">
      <alignment vertical="center"/>
    </xf>
    <xf numFmtId="167" fontId="0" fillId="0" borderId="42" xfId="0" applyNumberFormat="1" applyBorder="1"/>
    <xf numFmtId="164" fontId="28" fillId="0" borderId="69" xfId="0" applyNumberFormat="1" applyFont="1" applyBorder="1" applyAlignment="1">
      <alignment vertical="center"/>
    </xf>
    <xf numFmtId="0" fontId="9" fillId="0" borderId="0" xfId="0" applyFont="1"/>
    <xf numFmtId="0" fontId="27" fillId="0" borderId="105" xfId="0" applyFont="1" applyBorder="1" applyAlignment="1">
      <alignment horizontal="left" vertical="center" indent="1"/>
    </xf>
    <xf numFmtId="0" fontId="7" fillId="0" borderId="91" xfId="0" applyFont="1" applyBorder="1" applyAlignment="1">
      <alignment vertical="center"/>
    </xf>
    <xf numFmtId="0" fontId="27" fillId="0" borderId="91" xfId="0" applyFont="1" applyBorder="1" applyAlignment="1">
      <alignment horizontal="left" vertical="center"/>
    </xf>
    <xf numFmtId="0" fontId="7" fillId="0" borderId="95" xfId="0" applyFont="1" applyBorder="1" applyAlignment="1">
      <alignment vertical="center"/>
    </xf>
    <xf numFmtId="0" fontId="7" fillId="0" borderId="104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99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164" fontId="42" fillId="9" borderId="115" xfId="0" applyNumberFormat="1" applyFont="1" applyFill="1" applyBorder="1"/>
    <xf numFmtId="164" fontId="32" fillId="12" borderId="77" xfId="0" applyNumberFormat="1" applyFont="1" applyFill="1" applyBorder="1"/>
    <xf numFmtId="164" fontId="32" fillId="12" borderId="116" xfId="0" applyNumberFormat="1" applyFont="1" applyFill="1" applyBorder="1"/>
    <xf numFmtId="164" fontId="32" fillId="0" borderId="45" xfId="0" applyNumberFormat="1" applyFont="1" applyBorder="1"/>
    <xf numFmtId="164" fontId="32" fillId="12" borderId="59" xfId="0" applyNumberFormat="1" applyFont="1" applyFill="1" applyBorder="1"/>
    <xf numFmtId="164" fontId="32" fillId="12" borderId="78" xfId="0" applyNumberFormat="1" applyFont="1" applyFill="1" applyBorder="1"/>
    <xf numFmtId="164" fontId="32" fillId="12" borderId="49" xfId="0" applyNumberFormat="1" applyFont="1" applyFill="1" applyBorder="1"/>
    <xf numFmtId="164" fontId="32" fillId="12" borderId="80" xfId="0" applyNumberFormat="1" applyFont="1" applyFill="1" applyBorder="1"/>
    <xf numFmtId="164" fontId="57" fillId="12" borderId="47" xfId="0" applyNumberFormat="1" applyFont="1" applyFill="1" applyBorder="1"/>
    <xf numFmtId="164" fontId="7" fillId="0" borderId="7" xfId="0" applyNumberFormat="1" applyFont="1" applyFill="1" applyBorder="1" applyAlignment="1">
      <alignment horizontal="left" vertical="center"/>
    </xf>
    <xf numFmtId="164" fontId="9" fillId="0" borderId="101" xfId="0" applyNumberFormat="1" applyFont="1" applyFill="1" applyBorder="1" applyAlignment="1">
      <alignment vertical="center"/>
    </xf>
    <xf numFmtId="164" fontId="27" fillId="0" borderId="103" xfId="0" applyNumberFormat="1" applyFont="1" applyFill="1" applyBorder="1" applyAlignment="1">
      <alignment vertical="center" wrapText="1"/>
    </xf>
    <xf numFmtId="164" fontId="53" fillId="0" borderId="103" xfId="0" applyNumberFormat="1" applyFont="1" applyFill="1" applyBorder="1" applyAlignment="1">
      <alignment vertical="center" wrapText="1"/>
    </xf>
    <xf numFmtId="164" fontId="28" fillId="0" borderId="103" xfId="0" applyNumberFormat="1" applyFont="1" applyFill="1" applyBorder="1" applyAlignment="1">
      <alignment vertical="center"/>
    </xf>
    <xf numFmtId="164" fontId="28" fillId="0" borderId="101" xfId="0" applyNumberFormat="1" applyFont="1" applyFill="1" applyBorder="1" applyAlignment="1">
      <alignment vertical="center" wrapText="1"/>
    </xf>
    <xf numFmtId="164" fontId="28" fillId="0" borderId="101" xfId="0" applyNumberFormat="1" applyFont="1" applyFill="1" applyBorder="1" applyAlignment="1">
      <alignment vertical="center"/>
    </xf>
    <xf numFmtId="164" fontId="53" fillId="0" borderId="101" xfId="0" applyNumberFormat="1" applyFont="1" applyFill="1" applyBorder="1" applyAlignment="1">
      <alignment vertical="center" wrapText="1"/>
    </xf>
    <xf numFmtId="164" fontId="28" fillId="0" borderId="106" xfId="0" applyNumberFormat="1" applyFont="1" applyFill="1" applyBorder="1" applyAlignment="1">
      <alignment vertical="center" wrapText="1"/>
    </xf>
    <xf numFmtId="164" fontId="33" fillId="0" borderId="71" xfId="0" applyNumberFormat="1" applyFont="1" applyFill="1" applyBorder="1"/>
    <xf numFmtId="0" fontId="9" fillId="0" borderId="2" xfId="0" applyFont="1" applyFill="1" applyBorder="1"/>
    <xf numFmtId="0" fontId="33" fillId="0" borderId="40" xfId="0" applyFont="1" applyBorder="1"/>
    <xf numFmtId="164" fontId="33" fillId="0" borderId="41" xfId="0" applyNumberFormat="1" applyFont="1" applyBorder="1" applyAlignment="1">
      <alignment horizontal="right"/>
    </xf>
    <xf numFmtId="164" fontId="33" fillId="0" borderId="72" xfId="0" applyNumberFormat="1" applyFont="1" applyBorder="1" applyAlignment="1">
      <alignment horizontal="right"/>
    </xf>
    <xf numFmtId="0" fontId="9" fillId="0" borderId="0" xfId="0" applyFont="1"/>
    <xf numFmtId="164" fontId="31" fillId="0" borderId="0" xfId="0" applyNumberFormat="1" applyFont="1"/>
    <xf numFmtId="0" fontId="32" fillId="0" borderId="52" xfId="0" applyFont="1" applyBorder="1"/>
    <xf numFmtId="0" fontId="62" fillId="8" borderId="2" xfId="92" applyFont="1" applyFill="1"/>
    <xf numFmtId="0" fontId="9" fillId="0" borderId="42" xfId="24" applyFont="1" applyBorder="1" applyAlignment="1">
      <alignment wrapText="1"/>
    </xf>
    <xf numFmtId="0" fontId="62" fillId="8" borderId="50" xfId="92" applyFont="1" applyFill="1" applyBorder="1"/>
    <xf numFmtId="164" fontId="62" fillId="8" borderId="110" xfId="92" applyNumberFormat="1" applyFont="1" applyFill="1" applyBorder="1"/>
    <xf numFmtId="0" fontId="9" fillId="0" borderId="49" xfId="24" applyFont="1" applyBorder="1" applyAlignment="1">
      <alignment wrapText="1"/>
    </xf>
    <xf numFmtId="0" fontId="31" fillId="0" borderId="117" xfId="0" applyFont="1" applyBorder="1"/>
    <xf numFmtId="164" fontId="7" fillId="0" borderId="117" xfId="0" applyNumberFormat="1" applyFont="1" applyBorder="1"/>
    <xf numFmtId="0" fontId="31" fillId="0" borderId="82" xfId="0" applyFont="1" applyBorder="1"/>
    <xf numFmtId="164" fontId="31" fillId="0" borderId="84" xfId="0" applyNumberFormat="1" applyFont="1" applyBorder="1"/>
    <xf numFmtId="164" fontId="31" fillId="0" borderId="61" xfId="0" applyNumberFormat="1" applyFont="1" applyBorder="1"/>
    <xf numFmtId="0" fontId="26" fillId="0" borderId="83" xfId="0" applyFont="1" applyBorder="1"/>
    <xf numFmtId="0" fontId="7" fillId="0" borderId="87" xfId="0" applyFont="1" applyBorder="1" applyAlignment="1">
      <alignment vertical="center" wrapText="1"/>
    </xf>
    <xf numFmtId="0" fontId="0" fillId="0" borderId="88" xfId="0" applyBorder="1"/>
    <xf numFmtId="0" fontId="7" fillId="0" borderId="89" xfId="0" applyFont="1" applyBorder="1" applyAlignment="1">
      <alignment vertical="top" wrapText="1"/>
    </xf>
    <xf numFmtId="0" fontId="0" fillId="0" borderId="88" xfId="0" applyBorder="1" applyAlignment="1">
      <alignment vertical="top"/>
    </xf>
    <xf numFmtId="0" fontId="0" fillId="0" borderId="90" xfId="0" applyBorder="1" applyAlignment="1">
      <alignment vertical="top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32" fillId="0" borderId="54" xfId="0" applyFont="1" applyBorder="1" applyAlignment="1"/>
    <xf numFmtId="0" fontId="32" fillId="0" borderId="39" xfId="0" applyFont="1" applyBorder="1" applyAlignment="1"/>
    <xf numFmtId="0" fontId="7" fillId="0" borderId="54" xfId="0" applyFont="1" applyBorder="1" applyAlignment="1">
      <alignment horizontal="left"/>
    </xf>
    <xf numFmtId="0" fontId="32" fillId="0" borderId="39" xfId="0" applyFont="1" applyBorder="1" applyAlignment="1">
      <alignment horizontal="left"/>
    </xf>
    <xf numFmtId="0" fontId="7" fillId="0" borderId="54" xfId="0" applyFont="1" applyBorder="1" applyAlignment="1"/>
    <xf numFmtId="0" fontId="32" fillId="0" borderId="54" xfId="0" applyFont="1" applyBorder="1" applyAlignment="1">
      <alignment horizontal="left"/>
    </xf>
    <xf numFmtId="0" fontId="33" fillId="0" borderId="2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/>
    </xf>
    <xf numFmtId="0" fontId="31" fillId="0" borderId="42" xfId="0" applyFont="1" applyBorder="1" applyAlignment="1">
      <alignment horizontal="left" vertical="top"/>
    </xf>
    <xf numFmtId="0" fontId="33" fillId="0" borderId="2" xfId="0" applyFont="1" applyBorder="1" applyAlignment="1">
      <alignment horizontal="left" vertical="top"/>
    </xf>
    <xf numFmtId="0" fontId="31" fillId="0" borderId="2" xfId="0" applyFont="1" applyFill="1" applyBorder="1" applyAlignment="1">
      <alignment horizontal="left" vertical="top"/>
    </xf>
    <xf numFmtId="0" fontId="40" fillId="0" borderId="2" xfId="0" applyFont="1" applyBorder="1" applyAlignment="1">
      <alignment horizontal="left" vertical="top"/>
    </xf>
    <xf numFmtId="167" fontId="39" fillId="0" borderId="2" xfId="0" applyNumberFormat="1" applyFont="1" applyFill="1" applyBorder="1" applyAlignment="1">
      <alignment horizontal="center" vertical="center" wrapText="1"/>
    </xf>
    <xf numFmtId="167" fontId="31" fillId="0" borderId="2" xfId="0" applyNumberFormat="1" applyFont="1" applyBorder="1" applyAlignment="1">
      <alignment horizontal="left" vertical="top"/>
    </xf>
    <xf numFmtId="167" fontId="31" fillId="0" borderId="38" xfId="0" applyNumberFormat="1" applyFont="1" applyBorder="1" applyAlignment="1">
      <alignment horizontal="left" vertical="top"/>
    </xf>
    <xf numFmtId="0" fontId="31" fillId="0" borderId="52" xfId="0" applyFont="1" applyBorder="1" applyAlignment="1">
      <alignment horizontal="left" vertical="top"/>
    </xf>
    <xf numFmtId="0" fontId="31" fillId="0" borderId="2" xfId="0" applyFont="1" applyBorder="1" applyAlignment="1">
      <alignment horizontal="left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 wrapText="1"/>
    </xf>
    <xf numFmtId="3" fontId="17" fillId="3" borderId="34" xfId="0" applyNumberFormat="1" applyFont="1" applyFill="1" applyBorder="1" applyAlignment="1">
      <alignment horizontal="left" vertical="center"/>
    </xf>
    <xf numFmtId="0" fontId="8" fillId="0" borderId="35" xfId="0" applyFont="1" applyBorder="1" applyAlignment="1"/>
  </cellXfs>
  <cellStyles count="139">
    <cellStyle name="Comma" xfId="1" builtinId="3"/>
    <cellStyle name="Comma 2" xfId="11" xr:uid="{01380E86-BAA6-4C95-A784-87A55A7E3FAD}"/>
    <cellStyle name="Comma 2 10" xfId="135" xr:uid="{98BBDE7E-2CDB-4C41-81E8-0ADB9A07E23C}"/>
    <cellStyle name="Comma 2 11" xfId="28" xr:uid="{162315D1-B546-457C-A69E-016B1184DD58}"/>
    <cellStyle name="Comma 2 2" xfId="34" xr:uid="{B8DE4B16-72A6-4BEF-9958-28572B483DF8}"/>
    <cellStyle name="Comma 2 2 2" xfId="41" xr:uid="{D0D028BA-BA81-48F5-86FE-86A4EB353E03}"/>
    <cellStyle name="Comma 2 2 2 2" xfId="85" xr:uid="{D5961A01-4D0F-44FF-85B3-8874B0A6CCF4}"/>
    <cellStyle name="Comma 2 2 2 3" xfId="63" xr:uid="{8C20D51F-7298-4CD7-8AEA-5F7D4CAAEE70}"/>
    <cellStyle name="Comma 2 2 3" xfId="42" xr:uid="{6C8F073B-D544-4981-9DF3-A9D746E95B74}"/>
    <cellStyle name="Comma 2 2 3 2" xfId="86" xr:uid="{7110FC21-6B85-4383-BD61-21F8D3D3AFAE}"/>
    <cellStyle name="Comma 2 2 3 3" xfId="64" xr:uid="{474CFE00-75CA-4B1C-BA54-4847AC91E26F}"/>
    <cellStyle name="Comma 2 2 4" xfId="80" xr:uid="{EF1FB50D-1596-4A91-B398-774051BA9615}"/>
    <cellStyle name="Comma 2 2 5" xfId="58" xr:uid="{35F07371-3FB6-42D8-80D9-CE9F3085118D}"/>
    <cellStyle name="Comma 2 3" xfId="38" xr:uid="{0323F279-F442-42E2-8D35-F4134E9C7CA6}"/>
    <cellStyle name="Comma 2 3 2" xfId="82" xr:uid="{D3FDC815-287C-48B6-B939-1F8541F0DDBE}"/>
    <cellStyle name="Comma 2 3 3" xfId="60" xr:uid="{8DE75801-B2F8-45B6-91F7-70AEB3698162}"/>
    <cellStyle name="Comma 2 4" xfId="43" xr:uid="{96307934-262E-423B-BB44-50D662A596F1}"/>
    <cellStyle name="Comma 2 4 2" xfId="87" xr:uid="{1B4B059C-0548-4BCE-871D-05E390F8BCE4}"/>
    <cellStyle name="Comma 2 4 3" xfId="65" xr:uid="{F93C2BFB-653A-4D2B-BB44-820A98CAA517}"/>
    <cellStyle name="Comma 2 5" xfId="74" xr:uid="{1C788311-7742-4963-93E2-DB49D2C83A9D}"/>
    <cellStyle name="Comma 2 6" xfId="52" xr:uid="{733DF19F-8350-4F9D-861E-855D788AD82A}"/>
    <cellStyle name="Comma 2 7" xfId="98" xr:uid="{62A96286-A5F6-40A5-A89B-4AD4AE3D9385}"/>
    <cellStyle name="Comma 2 8" xfId="119" xr:uid="{EBA477B9-7E60-45DD-A71D-36743E1B95AA}"/>
    <cellStyle name="Comma 2 9" xfId="125" xr:uid="{E7D5A0D1-BB16-4CA4-83FB-E56C17920DE9}"/>
    <cellStyle name="Comma 3" xfId="16" xr:uid="{F5A3F477-557D-414E-B9C7-C1108B980E2C}"/>
    <cellStyle name="Comma 3 10" xfId="31" xr:uid="{1D4A16B3-01A6-4A9A-A4FA-D1AEF09C5F1E}"/>
    <cellStyle name="Comma 3 2" xfId="39" xr:uid="{D7DD1900-E242-4819-898A-1D865D20F2E8}"/>
    <cellStyle name="Comma 3 2 2" xfId="83" xr:uid="{3E8DD1B3-2728-42BE-BC86-D26A670214B0}"/>
    <cellStyle name="Comma 3 2 3" xfId="61" xr:uid="{ABA5634F-F468-4BFE-BCB1-612C637B1F34}"/>
    <cellStyle name="Comma 3 3" xfId="44" xr:uid="{4F9C1A22-95D6-42D7-BF44-F1DA77686BE4}"/>
    <cellStyle name="Comma 3 3 2" xfId="88" xr:uid="{37CB9EDF-E6AF-428D-83D2-0A376B376AD3}"/>
    <cellStyle name="Comma 3 3 3" xfId="66" xr:uid="{F5D414F9-903F-4279-A056-7E7618775879}"/>
    <cellStyle name="Comma 3 4" xfId="77" xr:uid="{D9015A32-524B-42FE-90ED-460C7ED5553A}"/>
    <cellStyle name="Comma 3 5" xfId="55" xr:uid="{D02CD844-D191-4283-9DD7-7EDBFCBC9955}"/>
    <cellStyle name="Comma 3 6" xfId="102" xr:uid="{BB10940A-7389-48D8-BFE0-4C71C81FDC60}"/>
    <cellStyle name="Comma 3 7" xfId="123" xr:uid="{1764D883-8053-48BF-957A-5619ECC96DFE}"/>
    <cellStyle name="Comma 3 8" xfId="126" xr:uid="{CC541EEC-D6F1-4D05-8DB0-207F936134B1}"/>
    <cellStyle name="Comma 3 9" xfId="138" xr:uid="{71F5C8F9-237A-45FC-8FDB-83B0546EB6F6}"/>
    <cellStyle name="Comma 4" xfId="32" xr:uid="{49BC0DF1-F024-4571-8C96-C59BB0045DF5}"/>
    <cellStyle name="Comma 4 2" xfId="40" xr:uid="{B197E4C1-3844-4E9D-93D8-86F8EB24C2B8}"/>
    <cellStyle name="Comma 4 2 2" xfId="84" xr:uid="{7736D66D-053A-46C1-8E33-551C3F83943B}"/>
    <cellStyle name="Comma 4 2 3" xfId="62" xr:uid="{4B068B08-2FB6-4AC4-A81A-35456345FD61}"/>
    <cellStyle name="Comma 4 3" xfId="45" xr:uid="{AA794A33-633D-4232-9874-06B9ABA97F4F}"/>
    <cellStyle name="Comma 4 3 2" xfId="89" xr:uid="{895EA19D-150D-4FFC-8749-DCDA0B071CA4}"/>
    <cellStyle name="Comma 4 3 3" xfId="67" xr:uid="{CA05652B-1D8A-4AE7-8368-6FCF4D5F6F81}"/>
    <cellStyle name="Comma 4 4" xfId="78" xr:uid="{41AABBC7-52C1-4513-B621-B3E89CC0EF53}"/>
    <cellStyle name="Comma 4 5" xfId="56" xr:uid="{B045F909-6DAF-47BA-A8EB-88769CEBAE55}"/>
    <cellStyle name="Comma 5" xfId="37" xr:uid="{1AD5F45A-C64F-4599-93E1-B1818D179899}"/>
    <cellStyle name="Comma 5 2" xfId="81" xr:uid="{924F4F57-933D-4CC9-813B-6B753C055FE3}"/>
    <cellStyle name="Comma 5 3" xfId="59" xr:uid="{CD03F33B-BD74-4F0F-BA8D-C9CD2B1B1129}"/>
    <cellStyle name="Comma 6" xfId="69" xr:uid="{0EC99E42-37E0-4EE9-A845-5FF46494169C}"/>
    <cellStyle name="Comma 7" xfId="48" xr:uid="{D56F63CD-D756-41D9-86CB-54EFC0DB0381}"/>
    <cellStyle name="Comma 8" xfId="105" xr:uid="{E9659240-087C-4DA8-8F93-79BFC1E44D85}"/>
    <cellStyle name="Comma 9" xfId="124" xr:uid="{6721043C-A4DF-4094-A2E0-D0BAB8ABC3FC}"/>
    <cellStyle name="Normal" xfId="0" builtinId="0"/>
    <cellStyle name="Normal 10" xfId="90" xr:uid="{753711C4-6CF6-4830-811F-1A97BE61B396}"/>
    <cellStyle name="Normal 11" xfId="91" xr:uid="{DA117012-AADF-4FD6-B4F4-ECF9FE843C07}"/>
    <cellStyle name="Normal 12" xfId="95" xr:uid="{B49F4A5C-5835-47A8-AAE6-0442C03979C8}"/>
    <cellStyle name="Normal 13" xfId="97" xr:uid="{EC0DA3DB-906A-49DA-B063-AC18D6BB0D5C}"/>
    <cellStyle name="Normal 14" xfId="103" xr:uid="{443FD76F-C067-4C41-B737-193722F88F1C}"/>
    <cellStyle name="Normal 15" xfId="96" xr:uid="{E10F8F79-46D2-43C4-85E4-A7A1A0D609C0}"/>
    <cellStyle name="Normal 16" xfId="106" xr:uid="{EB18684C-5E1F-4034-ACD7-E8DD296C625A}"/>
    <cellStyle name="Normal 17" xfId="94" xr:uid="{4A6DB75C-5F6C-4AED-AFE1-CA93167A0178}"/>
    <cellStyle name="Normal 18" xfId="107" xr:uid="{EF4E514B-21AB-4213-BF65-FA03C8FCC4E3}"/>
    <cellStyle name="Normal 19" xfId="108" xr:uid="{A5563F79-AA98-49B7-9612-A5D22C504388}"/>
    <cellStyle name="Normal 2" xfId="3" xr:uid="{2BA2F634-57BD-4AAA-9041-3B4DA542E39B}"/>
    <cellStyle name="Normal 2 2" xfId="17" xr:uid="{45CD865E-DCD1-455D-9D3D-ECBDF8F461C4}"/>
    <cellStyle name="Normal 2 3" xfId="22" xr:uid="{E86057E8-D701-4214-A03A-4E8074F7324D}"/>
    <cellStyle name="Normal 2 3 2" xfId="100" xr:uid="{8806C62F-BE41-469E-A1E1-4D01A83DD47D}"/>
    <cellStyle name="Normal 2 3 3" xfId="127" xr:uid="{DA449CB4-D253-4ADE-AE62-444EC0F1F097}"/>
    <cellStyle name="Normal 2 3 4" xfId="36" xr:uid="{A707C047-DEFE-49FD-882B-EDCFF9A6E9E2}"/>
    <cellStyle name="Normal 2 4" xfId="14" xr:uid="{D1F86EC5-6B30-467B-859D-D73C4215769E}"/>
    <cellStyle name="Normal 2 4 2" xfId="92" xr:uid="{DFD2163E-69B6-4904-A513-032C4938C36D}"/>
    <cellStyle name="Normal 2 5" xfId="114" xr:uid="{C8604E21-6F59-4E42-9808-8DE91FD2CD58}"/>
    <cellStyle name="Normal 20" xfId="109" xr:uid="{7A411D20-217F-426E-8506-1C0721265789}"/>
    <cellStyle name="Normal 21" xfId="110" xr:uid="{D587539A-4EFD-4A08-BB25-D1B7917200E5}"/>
    <cellStyle name="Normal 22" xfId="111" xr:uid="{47E33530-C96D-4E45-A654-5FF5FCDE3E73}"/>
    <cellStyle name="Normal 23" xfId="112" xr:uid="{2FB397B0-1893-4033-BB41-D40B1017C4E2}"/>
    <cellStyle name="Normal 24" xfId="113" xr:uid="{24F5DA0E-65AF-4F81-96B6-A5183138A3DB}"/>
    <cellStyle name="Normal 25" xfId="116" xr:uid="{3C9437E3-5A89-490C-AD9E-547AAF9673F3}"/>
    <cellStyle name="Normal 26" xfId="118" xr:uid="{0F39A6C7-3475-4989-9E1F-8C66C226E75C}"/>
    <cellStyle name="Normal 27" xfId="121" xr:uid="{ABBCB432-E8F5-44E7-A539-922539D64567}"/>
    <cellStyle name="Normal 28" xfId="117" xr:uid="{EBB24089-A7D4-42E7-93D1-FF5505BBAFE9}"/>
    <cellStyle name="Normal 29" xfId="128" xr:uid="{BD131B32-CB58-4BB1-B152-18637209946C}"/>
    <cellStyle name="Normal 3" xfId="13" xr:uid="{30C66E36-8763-4C19-87DF-8D565AABE081}"/>
    <cellStyle name="Normal 3 2" xfId="33" xr:uid="{BED16D36-8811-496E-AD56-DD5D2776B2C9}"/>
    <cellStyle name="Normal 3 2 2" xfId="79" xr:uid="{36ABF588-97AD-4E42-87B6-ADAE0FE73D01}"/>
    <cellStyle name="Normal 3 2 3" xfId="57" xr:uid="{F999FF42-1FA8-445D-81A9-0F5DBE46A782}"/>
    <cellStyle name="Normal 30" xfId="134" xr:uid="{66CA437A-6DE3-484B-8EC9-5CAC3F5DD0BA}"/>
    <cellStyle name="Normal 31" xfId="24" xr:uid="{5CF16B54-8127-4D56-B5E6-6A31D004B9FA}"/>
    <cellStyle name="Normal 4" xfId="10" xr:uid="{056BF219-AF5B-4145-8FC0-1791EE984F3C}"/>
    <cellStyle name="Normal 4 2" xfId="35" xr:uid="{AE4A13AA-5BF7-4363-A81E-0EB7CD8BB35F}"/>
    <cellStyle name="Normal 4 3" xfId="73" xr:uid="{A36B126D-1357-446B-9EEB-B7E6951E029F}"/>
    <cellStyle name="Normal 5" xfId="18" xr:uid="{751A5F79-5C43-4072-99C2-B487A58FAA8E}"/>
    <cellStyle name="Normal 5 2" xfId="19" xr:uid="{68D7B31C-2E31-43A5-8007-E33F655BE525}"/>
    <cellStyle name="Normal 5 2 2" xfId="129" xr:uid="{99C99791-BF2F-4640-8638-21061AB81C8D}"/>
    <cellStyle name="Normal 5 2 3" xfId="72" xr:uid="{E5925752-04A3-45F6-BA90-67ABF2BD00D9}"/>
    <cellStyle name="Normal 5 3" xfId="21" xr:uid="{C0378552-FA4E-444E-A000-8F757132531F}"/>
    <cellStyle name="Normal 5 3 2" xfId="130" xr:uid="{240AC4F0-F22B-4CBD-8A43-D55C6836A2A0}"/>
    <cellStyle name="Normal 5 3 3" xfId="51" xr:uid="{3DE88DA5-DBE4-41A8-9A0D-D7AB58C99A90}"/>
    <cellStyle name="Normal 5 4" xfId="104" xr:uid="{63768BB2-0F87-4116-A543-11F58FAF87F4}"/>
    <cellStyle name="Normal 5 5" xfId="27" xr:uid="{09279B5D-BCFA-4EFA-8658-675B770B17B6}"/>
    <cellStyle name="Normal 6" xfId="12" xr:uid="{CFFC3B17-31B1-41C9-80F8-91EA0B0853F4}"/>
    <cellStyle name="Normal 6 2" xfId="29" xr:uid="{83BCAFB3-0C5E-4449-AE81-154A04B006E1}"/>
    <cellStyle name="Normal 6 2 2" xfId="75" xr:uid="{E3C6F6FB-8C17-4CD7-B5D7-2FCFB0ABFAA7}"/>
    <cellStyle name="Normal 6 2 3" xfId="53" xr:uid="{C990C939-E872-4C69-B484-5C4FC7154252}"/>
    <cellStyle name="Normal 6 3" xfId="71" xr:uid="{FCEF5F34-033C-4514-8F30-69A7BDD781F5}"/>
    <cellStyle name="Normal 6 4" xfId="50" xr:uid="{4F896175-9A4F-4ED2-B1DC-EEAE23E6873D}"/>
    <cellStyle name="Normal 6 5" xfId="99" xr:uid="{E0673B7A-47B0-410A-8360-FCD91CABE2F2}"/>
    <cellStyle name="Normal 6 6" xfId="120" xr:uid="{112E501E-0E3D-4400-937E-43B939B5BD4B}"/>
    <cellStyle name="Normal 6 7" xfId="131" xr:uid="{B4EE28C6-2B20-49FE-BA67-25A0B08439A2}"/>
    <cellStyle name="Normal 6 8" xfId="136" xr:uid="{C3D3FCD2-13F4-4C9A-82EE-FF12680DF399}"/>
    <cellStyle name="Normal 6 9" xfId="26" xr:uid="{40B42E03-3B78-40CD-BC01-35154FF44DAF}"/>
    <cellStyle name="Normal 7" xfId="20" xr:uid="{2C1DBF59-1D13-4B8C-9890-E09B5A331532}"/>
    <cellStyle name="Normal 7 2" xfId="93" xr:uid="{A55A7525-7138-4D6E-BF79-3CDF138CC75C}"/>
    <cellStyle name="Normal 7 3" xfId="115" xr:uid="{A37925A8-6764-4F9D-9E62-68499B6957C3}"/>
    <cellStyle name="Normal 7 4" xfId="132" xr:uid="{35DFC8B2-D371-43EA-A66E-DB78746ADD3F}"/>
    <cellStyle name="Normal 7 5" xfId="68" xr:uid="{D1222AB1-8166-4563-9528-ABFE02D56142}"/>
    <cellStyle name="Normal 8" xfId="2" xr:uid="{2CE3B3B7-A607-48CD-B02F-7EC6B97A3DAF}"/>
    <cellStyle name="Normal 8 2" xfId="15" xr:uid="{C755180F-DD4D-4EAD-BB2D-ADD19DE92D4F}"/>
    <cellStyle name="Normal 8 2 2" xfId="76" xr:uid="{FBF761FC-48C3-426E-A6D1-FF798B9F0E8E}"/>
    <cellStyle name="Normal 8 2 3" xfId="54" xr:uid="{4464B6BE-5509-4F34-AE45-4C2122C74B8D}"/>
    <cellStyle name="Normal 8 2 4" xfId="30" xr:uid="{CC269D69-3336-4CBA-9C90-2F3C55118C92}"/>
    <cellStyle name="Normal 8 3" xfId="70" xr:uid="{4FF379EB-0B28-4D07-B8E0-7AF88861723F}"/>
    <cellStyle name="Normal 8 4" xfId="49" xr:uid="{4D6E9BA5-7C8E-4A03-95C3-09802C495FDF}"/>
    <cellStyle name="Normal 8 5" xfId="101" xr:uid="{066D0F8F-CB0C-4582-8957-AE058D671ACA}"/>
    <cellStyle name="Normal 8 6" xfId="122" xr:uid="{A87C1C00-FF02-4995-95F8-ACE0A42F338D}"/>
    <cellStyle name="Normal 8 7" xfId="133" xr:uid="{36CAF032-F37E-43DD-93B3-81CB302C9D7D}"/>
    <cellStyle name="Normal 8 8" xfId="137" xr:uid="{E9FEEAFC-28D1-493C-B17E-B90B64A649B5}"/>
    <cellStyle name="Normal 8 9" xfId="25" xr:uid="{5DBB5CAC-A7E1-4058-8BF5-5630CB4D373A}"/>
    <cellStyle name="Normal 9" xfId="4" xr:uid="{89F9541B-DA56-4141-89E9-3DD584C547C4}"/>
    <cellStyle name="Normal 9 2" xfId="47" xr:uid="{796C8F3A-F158-4BBF-877B-2452957D2FB6}"/>
    <cellStyle name="Percent 2" xfId="9" xr:uid="{E763CEEF-1DD4-4C09-84B1-4B10EA970DCF}"/>
    <cellStyle name="Percent 4" xfId="23" xr:uid="{6DBBC327-4B21-445B-A883-F3415BCE1D20}"/>
    <cellStyle name="Percent 4 2" xfId="46" xr:uid="{E874AB2D-7CED-4182-8985-AFB5CC1EB7F1}"/>
    <cellStyle name="Table Header" xfId="7" xr:uid="{D50D8FF0-D0EB-4A00-B459-8C79553D3E24}"/>
    <cellStyle name="Table Heading 1" xfId="5" xr:uid="{94F6874A-E03E-4E1B-88C4-C53A0DAE5F41}"/>
    <cellStyle name="Table Total Millions" xfId="8" xr:uid="{B69BE2CE-ADF4-434E-AA55-C2E1898D9920}"/>
    <cellStyle name="Table Units" xfId="6" xr:uid="{19C83FDE-5B87-4F63-92D3-69533910BD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cave\AppData\Local\Microsoft\Windows\INetCache\Content.Outlook\GQTIPSOO\2024-25%20Main%20Estimate%20-%20cash%20grant%20tables%20-%2023%20May%202024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.4 (a) Cash Grant"/>
      <sheetName val="3.4 (b) Control Totals"/>
      <sheetName val="2024-25 Main Estimate"/>
      <sheetName val="Scotland Reserve"/>
      <sheetName val="AME"/>
      <sheetName val="BGT"/>
    </sheetNames>
    <sheetDataSet>
      <sheetData sheetId="0"/>
      <sheetData sheetId="1"/>
      <sheetData sheetId="2">
        <row r="8">
          <cell r="F8">
            <v>3068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2977-0503-4982-96D2-D18CF35CB6AF}">
  <dimension ref="B2:G17"/>
  <sheetViews>
    <sheetView tabSelected="1" zoomScale="90" zoomScaleNormal="90" workbookViewId="0">
      <selection activeCell="B9" sqref="B9"/>
    </sheetView>
  </sheetViews>
  <sheetFormatPr defaultRowHeight="14"/>
  <cols>
    <col min="2" max="2" width="22.83203125" customWidth="1"/>
    <col min="3" max="3" width="14.83203125" customWidth="1"/>
    <col min="4" max="4" width="17.58203125" customWidth="1"/>
    <col min="5" max="5" width="21.08203125" customWidth="1"/>
    <col min="6" max="6" width="22.33203125" customWidth="1"/>
    <col min="7" max="7" width="15.58203125" customWidth="1"/>
  </cols>
  <sheetData>
    <row r="2" spans="2:7" ht="18">
      <c r="B2" s="1" t="s">
        <v>394</v>
      </c>
    </row>
    <row r="3" spans="2:7" ht="14.5" thickBot="1"/>
    <row r="4" spans="2:7" ht="30" customHeight="1">
      <c r="B4" s="441" t="s">
        <v>376</v>
      </c>
      <c r="C4" s="442"/>
      <c r="D4" s="443" t="s">
        <v>378</v>
      </c>
      <c r="E4" s="444"/>
      <c r="F4" s="443" t="s">
        <v>377</v>
      </c>
      <c r="G4" s="445"/>
    </row>
    <row r="5" spans="2:7" ht="28">
      <c r="B5" s="303" t="s">
        <v>352</v>
      </c>
      <c r="C5" s="326" t="s">
        <v>375</v>
      </c>
      <c r="D5" s="305" t="s">
        <v>353</v>
      </c>
      <c r="E5" s="304" t="s">
        <v>354</v>
      </c>
      <c r="F5" s="304" t="s">
        <v>353</v>
      </c>
      <c r="G5" s="306" t="s">
        <v>354</v>
      </c>
    </row>
    <row r="6" spans="2:7" ht="42.5" thickBot="1">
      <c r="B6" s="307" t="s">
        <v>355</v>
      </c>
      <c r="C6" s="308">
        <f>'3.3a Cash Grant'!C39</f>
        <v>27954.958655650084</v>
      </c>
      <c r="D6" s="309">
        <f>SUM(C6-31132.6335138226)</f>
        <v>-3177.6748581725151</v>
      </c>
      <c r="E6" s="365">
        <f>D6/C6</f>
        <v>-0.11367124156094086</v>
      </c>
      <c r="F6" s="309">
        <f>SUM(C6-29859.971)</f>
        <v>-1905.0123443499178</v>
      </c>
      <c r="G6" s="310">
        <f>F6/C6</f>
        <v>-6.8145775775092718E-2</v>
      </c>
    </row>
    <row r="7" spans="2:7" ht="106.5" customHeight="1">
      <c r="B7" s="446" t="s">
        <v>379</v>
      </c>
      <c r="C7" s="446"/>
      <c r="D7" s="446"/>
      <c r="E7" s="446"/>
      <c r="F7" s="446"/>
      <c r="G7" s="446"/>
    </row>
    <row r="11" spans="2:7">
      <c r="C11" s="257"/>
    </row>
    <row r="12" spans="2:7">
      <c r="E12" s="366"/>
    </row>
    <row r="13" spans="2:7">
      <c r="C13" s="327"/>
    </row>
    <row r="14" spans="2:7">
      <c r="D14" s="257"/>
    </row>
    <row r="17" spans="6:6">
      <c r="F17" s="257"/>
    </row>
  </sheetData>
  <mergeCells count="4">
    <mergeCell ref="B4:C4"/>
    <mergeCell ref="D4:E4"/>
    <mergeCell ref="F4:G4"/>
    <mergeCell ref="B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07"/>
  <sheetViews>
    <sheetView showGridLines="0" zoomScale="80" zoomScaleNormal="80" workbookViewId="0">
      <selection activeCell="B24" sqref="B24"/>
    </sheetView>
  </sheetViews>
  <sheetFormatPr defaultColWidth="12.58203125" defaultRowHeight="15" customHeight="1"/>
  <cols>
    <col min="1" max="1" width="3.83203125" customWidth="1"/>
    <col min="2" max="2" width="77" customWidth="1"/>
    <col min="3" max="3" width="12.58203125" customWidth="1"/>
    <col min="4" max="4" width="2.08203125" customWidth="1"/>
    <col min="5" max="5" width="25.33203125" customWidth="1"/>
    <col min="6" max="6" width="21.58203125" customWidth="1"/>
    <col min="7" max="10" width="8" customWidth="1"/>
  </cols>
  <sheetData>
    <row r="1" spans="1:10" ht="13.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8.75" customHeight="1">
      <c r="A2" s="2"/>
      <c r="B2" s="230" t="s">
        <v>432</v>
      </c>
      <c r="C2" s="2"/>
      <c r="D2" s="2"/>
      <c r="E2" s="2"/>
      <c r="F2" s="2"/>
      <c r="G2" s="2"/>
      <c r="H2" s="2"/>
      <c r="I2" s="2"/>
      <c r="J2" s="2"/>
    </row>
    <row r="3" spans="1:10" ht="13.5" customHeight="1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3.5" customHeight="1">
      <c r="A4" s="2"/>
      <c r="B4" s="349" t="s">
        <v>0</v>
      </c>
      <c r="C4" s="350" t="s">
        <v>1</v>
      </c>
      <c r="D4" s="350"/>
      <c r="E4" s="351" t="s">
        <v>2</v>
      </c>
      <c r="F4" s="348"/>
      <c r="G4" s="2"/>
      <c r="H4" s="2"/>
      <c r="I4" s="2"/>
      <c r="J4" s="2"/>
    </row>
    <row r="5" spans="1:10" ht="13.5" customHeight="1">
      <c r="A5" s="2"/>
      <c r="B5" s="142" t="s">
        <v>3</v>
      </c>
      <c r="C5" s="357">
        <f>SUM('3.4 (a) Resource Changes'!I162+'3.4 (b) Capital Changes'!G46)</f>
        <v>31402.262040061516</v>
      </c>
      <c r="D5" s="4"/>
      <c r="E5" s="324" t="s">
        <v>4</v>
      </c>
      <c r="F5" s="319"/>
      <c r="G5" s="2"/>
      <c r="H5" s="2"/>
      <c r="I5" s="2"/>
      <c r="J5" s="2"/>
    </row>
    <row r="6" spans="1:10" ht="13.5" customHeight="1">
      <c r="A6" s="2"/>
      <c r="B6" s="142" t="s">
        <v>5</v>
      </c>
      <c r="C6" s="358">
        <f>SUM('3.3 (b) Control Totals'!D30)</f>
        <v>4336.1170000000002</v>
      </c>
      <c r="D6" s="4"/>
      <c r="E6" s="324" t="s">
        <v>4</v>
      </c>
      <c r="F6" s="356"/>
      <c r="G6" s="2"/>
      <c r="H6" s="2"/>
      <c r="I6" s="2"/>
      <c r="J6" s="2"/>
    </row>
    <row r="7" spans="1:10" ht="13.5" customHeight="1">
      <c r="A7" s="2"/>
      <c r="B7" s="191" t="s">
        <v>372</v>
      </c>
      <c r="C7" s="358">
        <f>SUM('3.3 (b) Control Totals'!D41)</f>
        <v>21854.496092124391</v>
      </c>
      <c r="D7" s="4"/>
      <c r="E7" s="324" t="s">
        <v>4</v>
      </c>
      <c r="F7" s="318"/>
      <c r="G7" s="2"/>
      <c r="H7" s="2"/>
      <c r="I7" s="2"/>
      <c r="J7" s="2"/>
    </row>
    <row r="8" spans="1:10" ht="13.5" customHeight="1">
      <c r="A8" s="2"/>
      <c r="B8" s="142" t="s">
        <v>6</v>
      </c>
      <c r="C8" s="359">
        <f>'[1]2024-25 Main Estimate'!F8</f>
        <v>3068</v>
      </c>
      <c r="D8" s="4"/>
      <c r="E8" s="324"/>
      <c r="F8" s="2"/>
      <c r="G8" s="2"/>
      <c r="H8" s="2"/>
      <c r="I8" s="2"/>
      <c r="J8" s="2"/>
    </row>
    <row r="9" spans="1:10" ht="13.5" customHeight="1" thickBot="1">
      <c r="A9" s="2"/>
      <c r="B9" s="352" t="s">
        <v>7</v>
      </c>
      <c r="C9" s="360">
        <f>SUM(C5:C8)</f>
        <v>60660.875132185909</v>
      </c>
      <c r="D9" s="83"/>
      <c r="E9" s="353"/>
      <c r="F9" s="2"/>
      <c r="G9" s="2"/>
      <c r="H9" s="2"/>
      <c r="I9" s="2"/>
      <c r="J9" s="2"/>
    </row>
    <row r="10" spans="1:10" ht="13.5" customHeight="1">
      <c r="A10" s="2"/>
      <c r="B10" s="127" t="s">
        <v>8</v>
      </c>
      <c r="C10" s="359"/>
      <c r="D10" s="128"/>
      <c r="E10" s="324"/>
      <c r="G10" s="2"/>
      <c r="H10" s="2"/>
      <c r="I10" s="2"/>
      <c r="J10" s="2"/>
    </row>
    <row r="11" spans="1:10" ht="13.5" customHeight="1">
      <c r="A11" s="2"/>
      <c r="B11" s="109" t="s">
        <v>9</v>
      </c>
      <c r="C11" s="358">
        <v>42.776000000000003</v>
      </c>
      <c r="D11" s="4"/>
      <c r="E11" s="324"/>
      <c r="G11" s="2"/>
      <c r="H11" s="2"/>
      <c r="I11" s="2"/>
      <c r="J11" s="2"/>
    </row>
    <row r="12" spans="1:10" ht="13.5" customHeight="1">
      <c r="A12" s="2"/>
      <c r="B12" s="110" t="s">
        <v>10</v>
      </c>
      <c r="C12" s="358">
        <v>3.4769999999999999</v>
      </c>
      <c r="D12" s="4"/>
      <c r="E12" s="324"/>
      <c r="G12" s="2"/>
      <c r="H12" s="2"/>
      <c r="I12" s="2"/>
      <c r="J12" s="2"/>
    </row>
    <row r="13" spans="1:10" ht="13.5" customHeight="1">
      <c r="A13" s="2"/>
      <c r="B13" s="110" t="s">
        <v>11</v>
      </c>
      <c r="C13" s="358">
        <v>700</v>
      </c>
      <c r="D13" s="4"/>
      <c r="E13" s="324"/>
      <c r="G13" s="2"/>
      <c r="H13" s="2"/>
      <c r="I13" s="2"/>
      <c r="J13" s="2"/>
    </row>
    <row r="14" spans="1:10" ht="13.5" customHeight="1" thickBot="1">
      <c r="A14" s="2"/>
      <c r="B14" s="129" t="s">
        <v>12</v>
      </c>
      <c r="C14" s="361">
        <f>SUM(C11:C13)</f>
        <v>746.25300000000004</v>
      </c>
      <c r="D14" s="130"/>
      <c r="E14" s="325"/>
      <c r="G14" s="2"/>
      <c r="H14" s="2"/>
      <c r="I14" s="2"/>
      <c r="J14" s="2"/>
    </row>
    <row r="15" spans="1:10" ht="13.5" customHeight="1">
      <c r="A15" s="2"/>
      <c r="B15" s="127" t="s">
        <v>13</v>
      </c>
      <c r="C15" s="362"/>
      <c r="D15" s="320"/>
      <c r="E15" s="354"/>
      <c r="G15" s="2"/>
      <c r="H15" s="2"/>
      <c r="I15" s="2"/>
      <c r="J15" s="2"/>
    </row>
    <row r="16" spans="1:10" ht="13.5" customHeight="1">
      <c r="A16" s="2"/>
      <c r="B16" s="321" t="s">
        <v>373</v>
      </c>
      <c r="C16" s="359">
        <v>3068</v>
      </c>
      <c r="D16" s="320"/>
      <c r="E16" s="354"/>
      <c r="G16" s="2"/>
      <c r="H16" s="2"/>
      <c r="I16" s="2"/>
      <c r="J16" s="2"/>
    </row>
    <row r="17" spans="1:10" ht="13.5" customHeight="1">
      <c r="A17" s="2"/>
      <c r="B17" s="321" t="s">
        <v>374</v>
      </c>
      <c r="C17" s="359">
        <v>2844.5294355999999</v>
      </c>
      <c r="D17" s="320"/>
      <c r="E17" s="354"/>
      <c r="G17" s="2"/>
      <c r="H17" s="2"/>
      <c r="I17" s="2"/>
      <c r="J17" s="2"/>
    </row>
    <row r="18" spans="1:10" ht="13.5" customHeight="1" thickBot="1">
      <c r="A18" s="2"/>
      <c r="B18" s="129" t="s">
        <v>12</v>
      </c>
      <c r="C18" s="361">
        <f>SUM(C16:C17)</f>
        <v>5912.5294355999995</v>
      </c>
      <c r="D18" s="130"/>
      <c r="E18" s="325"/>
      <c r="G18" s="2"/>
      <c r="H18" s="2"/>
      <c r="I18" s="2"/>
      <c r="J18" s="2"/>
    </row>
    <row r="19" spans="1:10" ht="13.5" customHeight="1">
      <c r="A19" s="2"/>
      <c r="B19" s="135" t="s">
        <v>13</v>
      </c>
      <c r="C19" s="363"/>
      <c r="D19" s="322"/>
      <c r="E19" s="323"/>
      <c r="G19" s="2"/>
      <c r="H19" s="2"/>
      <c r="I19" s="2"/>
      <c r="J19" s="2"/>
    </row>
    <row r="20" spans="1:10" ht="13.5" customHeight="1">
      <c r="A20" s="2"/>
      <c r="B20" s="193" t="s">
        <v>14</v>
      </c>
      <c r="C20" s="359">
        <v>788.71364564159478</v>
      </c>
      <c r="D20" s="131"/>
      <c r="E20" s="324"/>
      <c r="G20" s="2"/>
      <c r="H20" s="2"/>
      <c r="I20" s="2"/>
      <c r="J20" s="2"/>
    </row>
    <row r="21" spans="1:10" ht="13.5" customHeight="1">
      <c r="A21" s="2"/>
      <c r="B21" s="193" t="s">
        <v>15</v>
      </c>
      <c r="C21" s="359">
        <v>18844.0824464828</v>
      </c>
      <c r="D21" s="131"/>
      <c r="E21" s="324"/>
      <c r="G21" s="2"/>
      <c r="H21" s="2"/>
      <c r="I21" s="2"/>
      <c r="J21" s="2"/>
    </row>
    <row r="22" spans="1:10" ht="13.5" customHeight="1">
      <c r="A22" s="2"/>
      <c r="B22" s="193" t="s">
        <v>16</v>
      </c>
      <c r="C22" s="359">
        <v>1461.1</v>
      </c>
      <c r="D22" s="131"/>
      <c r="E22" s="324"/>
      <c r="G22" s="2"/>
      <c r="H22" s="2"/>
      <c r="I22" s="2"/>
      <c r="J22" s="2"/>
    </row>
    <row r="23" spans="1:10" ht="13.5" customHeight="1">
      <c r="A23" s="2"/>
      <c r="B23" s="193" t="s">
        <v>17</v>
      </c>
      <c r="C23" s="359">
        <v>338</v>
      </c>
      <c r="D23" s="131"/>
      <c r="E23" s="324"/>
      <c r="G23" s="2"/>
      <c r="H23" s="2"/>
      <c r="I23" s="2"/>
      <c r="J23" s="2"/>
    </row>
    <row r="24" spans="1:10" ht="13.5" customHeight="1">
      <c r="A24" s="2"/>
      <c r="B24" s="193" t="s">
        <v>18</v>
      </c>
      <c r="C24" s="359">
        <v>457.5</v>
      </c>
      <c r="D24" s="131"/>
      <c r="E24" s="324"/>
      <c r="G24" s="2"/>
      <c r="H24" s="2"/>
      <c r="I24" s="2"/>
      <c r="J24" s="2"/>
    </row>
    <row r="25" spans="1:10" ht="13.5" customHeight="1">
      <c r="A25" s="2"/>
      <c r="B25" s="193" t="s">
        <v>19</v>
      </c>
      <c r="C25" s="359">
        <v>-264.89999999999998</v>
      </c>
      <c r="D25" s="131"/>
      <c r="E25" s="324"/>
      <c r="G25" s="2"/>
      <c r="H25" s="2"/>
      <c r="I25" s="2"/>
      <c r="J25" s="2"/>
    </row>
    <row r="26" spans="1:10" ht="13.5" customHeight="1">
      <c r="A26" s="2"/>
      <c r="B26" s="193" t="s">
        <v>20</v>
      </c>
      <c r="C26" s="359">
        <v>200</v>
      </c>
      <c r="D26" s="131"/>
      <c r="E26" s="324"/>
      <c r="G26" s="2"/>
      <c r="H26" s="2"/>
      <c r="I26" s="2"/>
      <c r="J26" s="2"/>
    </row>
    <row r="27" spans="1:10" ht="13.5" customHeight="1">
      <c r="A27" s="2"/>
      <c r="B27" s="110" t="s">
        <v>21</v>
      </c>
      <c r="C27" s="358">
        <v>30</v>
      </c>
      <c r="D27" s="4"/>
      <c r="E27" s="324"/>
      <c r="G27" s="2"/>
      <c r="H27" s="2"/>
      <c r="I27" s="2"/>
      <c r="J27" s="2"/>
    </row>
    <row r="28" spans="1:10" ht="13.5" customHeight="1" thickBot="1">
      <c r="A28" s="2"/>
      <c r="B28" s="129" t="s">
        <v>12</v>
      </c>
      <c r="C28" s="361">
        <f>SUM(C20:C27)</f>
        <v>21854.496092124391</v>
      </c>
      <c r="D28" s="130"/>
      <c r="E28" s="325"/>
      <c r="G28" s="2"/>
      <c r="H28" s="2"/>
      <c r="I28" s="2"/>
      <c r="J28" s="2"/>
    </row>
    <row r="29" spans="1:10" ht="13.5" customHeight="1">
      <c r="A29" s="2"/>
      <c r="B29" s="127" t="s">
        <v>22</v>
      </c>
      <c r="C29" s="359"/>
      <c r="D29" s="131"/>
      <c r="E29" s="324"/>
      <c r="G29" s="2"/>
      <c r="H29" s="2"/>
      <c r="I29" s="2"/>
      <c r="J29" s="2"/>
    </row>
    <row r="30" spans="1:10" ht="13.5" customHeight="1">
      <c r="A30" s="2"/>
      <c r="B30" s="193" t="s">
        <v>382</v>
      </c>
      <c r="C30" s="359">
        <v>944.82966049478296</v>
      </c>
      <c r="D30" s="131"/>
      <c r="E30" s="324"/>
      <c r="G30" s="2"/>
      <c r="H30" s="2"/>
      <c r="I30" s="2"/>
      <c r="J30" s="2"/>
    </row>
    <row r="31" spans="1:10" ht="13.5" customHeight="1">
      <c r="A31" s="2"/>
      <c r="B31" s="193" t="s">
        <v>383</v>
      </c>
      <c r="C31" s="359">
        <v>3.4910000000000001</v>
      </c>
      <c r="D31" s="131"/>
      <c r="E31" s="324"/>
      <c r="G31" s="2"/>
      <c r="H31" s="2"/>
      <c r="I31" s="2"/>
      <c r="J31" s="2"/>
    </row>
    <row r="32" spans="1:10" ht="13.5" customHeight="1">
      <c r="A32" s="2"/>
      <c r="B32" s="193" t="s">
        <v>384</v>
      </c>
      <c r="C32" s="359">
        <v>908.24215178116799</v>
      </c>
      <c r="D32" s="131"/>
      <c r="E32" s="324"/>
      <c r="G32" s="2"/>
      <c r="H32" s="2"/>
      <c r="I32" s="2"/>
      <c r="J32" s="2"/>
    </row>
    <row r="33" spans="1:10" ht="13.5" customHeight="1">
      <c r="A33" s="2"/>
      <c r="B33" s="193" t="s">
        <v>385</v>
      </c>
      <c r="C33" s="359">
        <v>100</v>
      </c>
      <c r="D33" s="131"/>
      <c r="E33" s="324"/>
      <c r="G33" s="2"/>
      <c r="H33" s="2"/>
      <c r="I33" s="2"/>
      <c r="J33" s="2"/>
    </row>
    <row r="34" spans="1:10" ht="13.5" customHeight="1">
      <c r="A34" s="2"/>
      <c r="B34" s="193" t="s">
        <v>23</v>
      </c>
      <c r="C34" s="359">
        <v>158.41113653547799</v>
      </c>
      <c r="D34" s="131"/>
      <c r="E34" s="324"/>
      <c r="G34" s="2"/>
      <c r="H34" s="2"/>
      <c r="I34" s="2"/>
      <c r="J34" s="2"/>
    </row>
    <row r="35" spans="1:10" ht="13.5" customHeight="1">
      <c r="A35" s="2"/>
      <c r="B35" s="193" t="s">
        <v>386</v>
      </c>
      <c r="C35" s="359">
        <v>3438.4059999999999</v>
      </c>
      <c r="D35" s="131"/>
      <c r="E35" s="324"/>
      <c r="G35" s="2"/>
      <c r="H35" s="2"/>
      <c r="I35" s="2"/>
      <c r="J35" s="2"/>
    </row>
    <row r="36" spans="1:10" ht="13.5" customHeight="1">
      <c r="A36" s="2"/>
      <c r="B36" s="110" t="s">
        <v>24</v>
      </c>
      <c r="C36" s="358">
        <v>0</v>
      </c>
      <c r="D36" s="131"/>
      <c r="E36" s="324"/>
      <c r="G36" s="2"/>
      <c r="H36" s="2"/>
      <c r="I36" s="2"/>
      <c r="J36" s="2"/>
    </row>
    <row r="37" spans="1:10" ht="13.5" customHeight="1">
      <c r="A37" s="2"/>
      <c r="B37" s="110" t="s">
        <v>25</v>
      </c>
      <c r="C37" s="358">
        <f>141.457-9.693</f>
        <v>131.76399999999998</v>
      </c>
      <c r="D37" s="131"/>
      <c r="E37" s="324"/>
      <c r="G37" s="2"/>
      <c r="H37" s="2"/>
      <c r="I37" s="2"/>
      <c r="J37" s="2"/>
    </row>
    <row r="38" spans="1:10" ht="13.5" customHeight="1" thickBot="1">
      <c r="A38" s="2"/>
      <c r="B38" s="129" t="s">
        <v>12</v>
      </c>
      <c r="C38" s="361">
        <f>SUM(C30:C37)</f>
        <v>5685.1439488114293</v>
      </c>
      <c r="D38" s="130"/>
      <c r="E38" s="325"/>
      <c r="G38" s="2"/>
      <c r="H38" s="2"/>
      <c r="I38" s="2"/>
      <c r="J38" s="2"/>
    </row>
    <row r="39" spans="1:10" ht="13.5" customHeight="1" thickBot="1">
      <c r="A39" s="2"/>
      <c r="B39" s="132" t="s">
        <v>395</v>
      </c>
      <c r="C39" s="364">
        <f>SUM(C9+C14-C18-C28-C38)</f>
        <v>27954.958655650084</v>
      </c>
      <c r="D39" s="133"/>
      <c r="E39" s="325"/>
      <c r="G39" s="2"/>
      <c r="H39" s="2"/>
      <c r="I39" s="2"/>
      <c r="J39" s="2"/>
    </row>
    <row r="40" spans="1:10" ht="13.5" customHeight="1" thickBot="1">
      <c r="A40" s="2"/>
      <c r="B40" s="188" t="s">
        <v>26</v>
      </c>
      <c r="C40" s="364">
        <f>SUM(C21+C22)</f>
        <v>20305.182446482799</v>
      </c>
      <c r="D40" s="130"/>
      <c r="E40" s="325"/>
      <c r="F40" s="355"/>
      <c r="G40" s="2"/>
      <c r="H40" s="2"/>
      <c r="I40" s="2"/>
      <c r="J40" s="2"/>
    </row>
    <row r="41" spans="1:10" ht="13.5" customHeight="1" thickBot="1">
      <c r="A41" s="2"/>
      <c r="B41" s="132" t="s">
        <v>27</v>
      </c>
      <c r="C41" s="364">
        <f>SUM(C39:C40)</f>
        <v>48260.141102132882</v>
      </c>
      <c r="D41" s="130"/>
      <c r="E41" s="325"/>
      <c r="F41" s="2"/>
      <c r="G41" s="2"/>
      <c r="H41" s="2"/>
      <c r="I41" s="2"/>
      <c r="J41" s="2"/>
    </row>
    <row r="42" spans="1:10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5" customHeight="1">
      <c r="A50" s="2"/>
      <c r="B50" s="2"/>
      <c r="C50" s="7"/>
      <c r="D50" s="2"/>
      <c r="E50" s="2"/>
      <c r="F50" s="2"/>
      <c r="G50" s="2"/>
      <c r="H50" s="2"/>
      <c r="I50" s="2"/>
      <c r="J50" s="2"/>
    </row>
    <row r="51" spans="1:10" ht="13.5" customHeight="1">
      <c r="A51" s="2"/>
      <c r="B51" s="2"/>
      <c r="C51" s="7"/>
      <c r="D51" s="2"/>
      <c r="E51" s="2"/>
      <c r="F51" s="2"/>
      <c r="G51" s="2"/>
      <c r="H51" s="2"/>
      <c r="I51" s="2"/>
      <c r="J51" s="2"/>
    </row>
    <row r="52" spans="1:10" ht="13.5" customHeight="1">
      <c r="A52" s="2"/>
      <c r="B52" s="2"/>
      <c r="C52" s="7"/>
      <c r="D52" s="2"/>
      <c r="E52" s="2"/>
      <c r="F52" s="2"/>
      <c r="G52" s="2"/>
      <c r="H52" s="2"/>
      <c r="I52" s="2"/>
      <c r="J52" s="2"/>
    </row>
    <row r="53" spans="1:10" ht="13.5" customHeight="1">
      <c r="A53" s="2"/>
      <c r="B53" s="2"/>
      <c r="C53" s="7"/>
      <c r="D53" s="2"/>
      <c r="E53" s="2"/>
      <c r="F53" s="2"/>
      <c r="G53" s="2"/>
      <c r="H53" s="2"/>
      <c r="I53" s="2"/>
      <c r="J53" s="2"/>
    </row>
    <row r="54" spans="1:10" ht="13.5" customHeight="1">
      <c r="A54" s="2"/>
      <c r="B54" s="2"/>
      <c r="C54" s="7"/>
      <c r="D54" s="2"/>
      <c r="E54" s="2"/>
      <c r="F54" s="2"/>
      <c r="G54" s="2"/>
      <c r="H54" s="2"/>
      <c r="I54" s="2"/>
      <c r="J54" s="2"/>
    </row>
    <row r="55" spans="1:10" ht="13.5" customHeight="1">
      <c r="A55" s="2"/>
      <c r="B55" s="2"/>
      <c r="C55" s="7"/>
      <c r="D55" s="2"/>
      <c r="E55" s="2"/>
      <c r="F55" s="2"/>
      <c r="G55" s="2"/>
      <c r="H55" s="2"/>
      <c r="I55" s="2"/>
      <c r="J55" s="2"/>
    </row>
    <row r="56" spans="1:10" ht="13.5" customHeight="1">
      <c r="A56" s="2"/>
      <c r="B56" s="2"/>
      <c r="C56" s="7"/>
      <c r="D56" s="2"/>
      <c r="E56" s="2"/>
      <c r="F56" s="2"/>
      <c r="G56" s="2"/>
      <c r="H56" s="2"/>
      <c r="I56" s="2"/>
      <c r="J56" s="2"/>
    </row>
    <row r="57" spans="1:10" ht="13.5" customHeight="1">
      <c r="A57" s="2"/>
      <c r="B57" s="2"/>
      <c r="C57" s="7"/>
      <c r="D57" s="2"/>
      <c r="E57" s="2"/>
      <c r="F57" s="2"/>
      <c r="G57" s="2"/>
      <c r="H57" s="2"/>
      <c r="I57" s="2"/>
      <c r="J57" s="2"/>
    </row>
    <row r="58" spans="1:10" ht="13.5" customHeight="1">
      <c r="A58" s="2"/>
      <c r="B58" s="2"/>
      <c r="C58" s="7"/>
      <c r="D58" s="2"/>
      <c r="E58" s="2"/>
      <c r="F58" s="2"/>
      <c r="G58" s="2"/>
      <c r="H58" s="2"/>
      <c r="I58" s="2"/>
      <c r="J58" s="2"/>
    </row>
    <row r="59" spans="1:10" ht="13.5" customHeight="1">
      <c r="A59" s="2"/>
      <c r="B59" s="2"/>
      <c r="C59" s="7"/>
      <c r="D59" s="2"/>
      <c r="E59" s="2"/>
      <c r="F59" s="2"/>
      <c r="G59" s="2"/>
      <c r="H59" s="2"/>
      <c r="I59" s="2"/>
      <c r="J59" s="2"/>
    </row>
    <row r="60" spans="1:10" ht="13.5" customHeight="1">
      <c r="A60" s="2"/>
      <c r="B60" s="2"/>
      <c r="C60" s="7"/>
      <c r="D60" s="2"/>
      <c r="E60" s="2"/>
      <c r="F60" s="2"/>
      <c r="G60" s="2"/>
      <c r="H60" s="2"/>
      <c r="I60" s="2"/>
      <c r="J60" s="2"/>
    </row>
    <row r="61" spans="1:10" ht="13.5" customHeight="1">
      <c r="A61" s="2"/>
      <c r="B61" s="2"/>
      <c r="C61" s="7"/>
      <c r="D61" s="2"/>
      <c r="E61" s="2"/>
      <c r="F61" s="2"/>
      <c r="G61" s="2"/>
      <c r="H61" s="2"/>
      <c r="I61" s="2"/>
      <c r="J61" s="2"/>
    </row>
    <row r="62" spans="1:10" ht="13.5" customHeight="1">
      <c r="A62" s="2"/>
      <c r="B62" s="2"/>
      <c r="C62" s="7"/>
      <c r="D62" s="2"/>
      <c r="E62" s="2"/>
      <c r="F62" s="2"/>
      <c r="G62" s="2"/>
      <c r="H62" s="2"/>
      <c r="I62" s="2"/>
      <c r="J62" s="2"/>
    </row>
    <row r="63" spans="1:10" ht="13.5" customHeight="1">
      <c r="A63" s="2"/>
      <c r="B63" s="2"/>
      <c r="C63" s="7"/>
      <c r="D63" s="2"/>
      <c r="E63" s="2"/>
      <c r="F63" s="2"/>
      <c r="G63" s="2"/>
      <c r="H63" s="2"/>
      <c r="I63" s="2"/>
      <c r="J63" s="2"/>
    </row>
    <row r="64" spans="1:10" ht="13.5" customHeight="1">
      <c r="A64" s="2"/>
      <c r="B64" s="2"/>
      <c r="C64" s="7"/>
      <c r="D64" s="2"/>
      <c r="E64" s="2"/>
      <c r="F64" s="2"/>
      <c r="G64" s="2"/>
      <c r="H64" s="2"/>
      <c r="I64" s="2"/>
      <c r="J64" s="2"/>
    </row>
    <row r="65" spans="1:10" ht="13.5" customHeight="1">
      <c r="A65" s="2"/>
      <c r="B65" s="2"/>
      <c r="C65" s="7"/>
      <c r="D65" s="2"/>
      <c r="E65" s="2"/>
      <c r="F65" s="2"/>
      <c r="G65" s="2"/>
      <c r="H65" s="2"/>
      <c r="I65" s="2"/>
      <c r="J65" s="2"/>
    </row>
    <row r="66" spans="1:10" ht="13.5" customHeight="1">
      <c r="A66" s="2"/>
      <c r="B66" s="2"/>
      <c r="C66" s="7"/>
      <c r="D66" s="2"/>
      <c r="E66" s="2"/>
      <c r="F66" s="2"/>
      <c r="G66" s="2"/>
      <c r="H66" s="2"/>
      <c r="I66" s="2"/>
      <c r="J66" s="2"/>
    </row>
    <row r="67" spans="1:10" ht="13.5" customHeight="1">
      <c r="A67" s="2"/>
      <c r="B67" s="2"/>
      <c r="C67" s="7"/>
      <c r="D67" s="2"/>
      <c r="E67" s="2"/>
      <c r="F67" s="2"/>
      <c r="G67" s="2"/>
      <c r="H67" s="2"/>
      <c r="I67" s="2"/>
      <c r="J67" s="2"/>
    </row>
    <row r="68" spans="1:10" ht="13.5" customHeight="1">
      <c r="A68" s="2"/>
      <c r="B68" s="2"/>
      <c r="C68" s="7"/>
      <c r="D68" s="2"/>
      <c r="E68" s="2"/>
      <c r="F68" s="2"/>
      <c r="G68" s="2"/>
      <c r="H68" s="2"/>
      <c r="I68" s="2"/>
      <c r="J68" s="2"/>
    </row>
    <row r="69" spans="1:10" ht="13.5" customHeight="1">
      <c r="A69" s="2"/>
      <c r="B69" s="2"/>
      <c r="C69" s="7"/>
      <c r="D69" s="2"/>
      <c r="E69" s="2"/>
      <c r="F69" s="2"/>
      <c r="G69" s="2"/>
      <c r="H69" s="2"/>
      <c r="I69" s="2"/>
      <c r="J69" s="2"/>
    </row>
    <row r="70" spans="1:10" ht="13.5" customHeight="1">
      <c r="A70" s="2"/>
      <c r="B70" s="2"/>
      <c r="C70" s="7"/>
      <c r="D70" s="2"/>
      <c r="E70" s="2"/>
      <c r="F70" s="2"/>
      <c r="G70" s="2"/>
      <c r="H70" s="2"/>
      <c r="I70" s="2"/>
      <c r="J70" s="2"/>
    </row>
    <row r="71" spans="1:10" ht="13.5" customHeight="1">
      <c r="A71" s="2"/>
      <c r="B71" s="2"/>
      <c r="C71" s="7"/>
      <c r="D71" s="2"/>
      <c r="E71" s="2"/>
      <c r="F71" s="2"/>
      <c r="G71" s="2"/>
      <c r="H71" s="2"/>
      <c r="I71" s="2"/>
      <c r="J71" s="2"/>
    </row>
    <row r="72" spans="1:10" ht="13.5" customHeight="1">
      <c r="A72" s="2"/>
      <c r="B72" s="2"/>
      <c r="C72" s="7"/>
      <c r="D72" s="2"/>
      <c r="E72" s="2"/>
      <c r="F72" s="2"/>
      <c r="G72" s="2"/>
      <c r="H72" s="2"/>
      <c r="I72" s="2"/>
      <c r="J72" s="2"/>
    </row>
    <row r="73" spans="1:10" ht="13.5" customHeight="1">
      <c r="A73" s="2"/>
      <c r="B73" s="2"/>
      <c r="C73" s="7"/>
      <c r="D73" s="2"/>
      <c r="E73" s="2"/>
      <c r="F73" s="2"/>
      <c r="G73" s="2"/>
      <c r="H73" s="2"/>
      <c r="I73" s="2"/>
      <c r="J73" s="2"/>
    </row>
    <row r="74" spans="1:10" ht="13.5" customHeight="1">
      <c r="A74" s="2"/>
      <c r="B74" s="2"/>
      <c r="C74" s="7"/>
      <c r="D74" s="2"/>
      <c r="E74" s="2"/>
      <c r="F74" s="2"/>
      <c r="G74" s="2"/>
      <c r="H74" s="2"/>
      <c r="I74" s="2"/>
      <c r="J74" s="2"/>
    </row>
    <row r="75" spans="1:10" ht="13.5" customHeight="1">
      <c r="A75" s="2"/>
      <c r="B75" s="2"/>
      <c r="C75" s="7"/>
      <c r="D75" s="2"/>
      <c r="E75" s="2"/>
      <c r="F75" s="2"/>
      <c r="G75" s="2"/>
      <c r="H75" s="2"/>
      <c r="I75" s="2"/>
      <c r="J75" s="2"/>
    </row>
    <row r="76" spans="1:10" ht="13.5" customHeight="1">
      <c r="A76" s="2"/>
      <c r="B76" s="2"/>
      <c r="C76" s="7"/>
      <c r="D76" s="2"/>
      <c r="E76" s="2"/>
      <c r="F76" s="2"/>
      <c r="G76" s="2"/>
      <c r="H76" s="2"/>
      <c r="I76" s="2"/>
      <c r="J76" s="2"/>
    </row>
    <row r="77" spans="1:10" ht="13.5" customHeight="1">
      <c r="A77" s="2"/>
      <c r="B77" s="2"/>
      <c r="C77" s="7"/>
      <c r="D77" s="2"/>
      <c r="E77" s="2"/>
      <c r="F77" s="2"/>
      <c r="G77" s="2"/>
      <c r="H77" s="2"/>
      <c r="I77" s="2"/>
      <c r="J77" s="2"/>
    </row>
    <row r="78" spans="1:10" ht="13.5" customHeight="1">
      <c r="A78" s="2"/>
      <c r="B78" s="2"/>
      <c r="C78" s="7"/>
      <c r="D78" s="2"/>
      <c r="E78" s="2"/>
      <c r="F78" s="2"/>
      <c r="G78" s="2"/>
      <c r="H78" s="2"/>
      <c r="I78" s="2"/>
      <c r="J78" s="2"/>
    </row>
    <row r="79" spans="1:10" ht="13.5" customHeight="1">
      <c r="A79" s="2"/>
      <c r="B79" s="2"/>
      <c r="C79" s="7"/>
      <c r="D79" s="2"/>
      <c r="E79" s="2"/>
      <c r="F79" s="2"/>
      <c r="G79" s="2"/>
      <c r="H79" s="2"/>
      <c r="I79" s="2"/>
      <c r="J79" s="2"/>
    </row>
    <row r="80" spans="1:10" ht="13.5" customHeight="1">
      <c r="A80" s="2"/>
      <c r="B80" s="2"/>
      <c r="C80" s="7"/>
      <c r="D80" s="2"/>
      <c r="E80" s="2"/>
      <c r="F80" s="2"/>
      <c r="G80" s="2"/>
      <c r="H80" s="2"/>
      <c r="I80" s="2"/>
      <c r="J80" s="2"/>
    </row>
    <row r="81" spans="1:10" ht="13.5" customHeight="1">
      <c r="A81" s="2"/>
      <c r="B81" s="2"/>
      <c r="C81" s="7"/>
      <c r="D81" s="2"/>
      <c r="E81" s="2"/>
      <c r="F81" s="2"/>
      <c r="G81" s="2"/>
      <c r="H81" s="2"/>
      <c r="I81" s="2"/>
      <c r="J81" s="2"/>
    </row>
    <row r="82" spans="1:10" ht="13.5" customHeight="1">
      <c r="A82" s="2"/>
      <c r="B82" s="2"/>
      <c r="C82" s="7"/>
      <c r="D82" s="2"/>
      <c r="E82" s="2"/>
      <c r="F82" s="2"/>
      <c r="G82" s="2"/>
      <c r="H82" s="2"/>
      <c r="I82" s="2"/>
      <c r="J82" s="2"/>
    </row>
    <row r="83" spans="1:10" ht="13.5" customHeight="1">
      <c r="A83" s="2"/>
      <c r="B83" s="2"/>
      <c r="C83" s="7"/>
      <c r="D83" s="2"/>
      <c r="E83" s="2"/>
      <c r="F83" s="2"/>
      <c r="G83" s="2"/>
      <c r="H83" s="2"/>
      <c r="I83" s="2"/>
      <c r="J83" s="2"/>
    </row>
    <row r="84" spans="1:10" ht="13.5" customHeight="1">
      <c r="A84" s="2"/>
      <c r="B84" s="2"/>
      <c r="C84" s="7"/>
      <c r="D84" s="2"/>
      <c r="E84" s="2"/>
      <c r="F84" s="2"/>
      <c r="G84" s="2"/>
      <c r="H84" s="2"/>
      <c r="I84" s="2"/>
      <c r="J84" s="2"/>
    </row>
    <row r="85" spans="1:10" ht="13.5" customHeight="1">
      <c r="A85" s="2"/>
      <c r="B85" s="2"/>
      <c r="C85" s="7"/>
      <c r="D85" s="2"/>
      <c r="E85" s="2"/>
      <c r="F85" s="2"/>
      <c r="G85" s="2"/>
      <c r="H85" s="2"/>
      <c r="I85" s="2"/>
      <c r="J85" s="2"/>
    </row>
    <row r="86" spans="1:10" ht="13.5" customHeight="1">
      <c r="A86" s="2"/>
      <c r="B86" s="2"/>
      <c r="C86" s="7"/>
      <c r="D86" s="2"/>
      <c r="E86" s="2"/>
      <c r="F86" s="2"/>
      <c r="G86" s="2"/>
      <c r="H86" s="2"/>
      <c r="I86" s="2"/>
      <c r="J86" s="2"/>
    </row>
    <row r="87" spans="1:10" ht="13.5" customHeight="1">
      <c r="A87" s="2"/>
      <c r="B87" s="2"/>
      <c r="C87" s="7"/>
      <c r="D87" s="2"/>
      <c r="E87" s="2"/>
      <c r="F87" s="2"/>
      <c r="G87" s="2"/>
      <c r="H87" s="2"/>
      <c r="I87" s="2"/>
      <c r="J87" s="2"/>
    </row>
    <row r="88" spans="1:10" ht="13.5" customHeight="1">
      <c r="A88" s="2"/>
      <c r="B88" s="2"/>
      <c r="C88" s="7"/>
      <c r="D88" s="2"/>
      <c r="E88" s="2"/>
      <c r="F88" s="2"/>
      <c r="G88" s="2"/>
      <c r="H88" s="2"/>
      <c r="I88" s="2"/>
      <c r="J88" s="2"/>
    </row>
    <row r="89" spans="1:10" ht="13.5" customHeight="1">
      <c r="A89" s="2"/>
      <c r="B89" s="2"/>
      <c r="C89" s="7"/>
      <c r="D89" s="2"/>
      <c r="E89" s="2"/>
      <c r="F89" s="2"/>
      <c r="G89" s="2"/>
      <c r="H89" s="2"/>
      <c r="I89" s="2"/>
      <c r="J89" s="2"/>
    </row>
    <row r="90" spans="1:10" ht="13.5" customHeight="1">
      <c r="A90" s="2"/>
      <c r="B90" s="2"/>
      <c r="C90" s="7"/>
      <c r="D90" s="2"/>
      <c r="E90" s="2"/>
      <c r="F90" s="2"/>
      <c r="G90" s="2"/>
      <c r="H90" s="2"/>
      <c r="I90" s="2"/>
      <c r="J90" s="2"/>
    </row>
    <row r="91" spans="1:10" ht="13.5" customHeight="1">
      <c r="A91" s="2"/>
      <c r="B91" s="2"/>
      <c r="C91" s="7"/>
      <c r="D91" s="2"/>
      <c r="E91" s="2"/>
      <c r="F91" s="2"/>
      <c r="G91" s="2"/>
      <c r="H91" s="2"/>
      <c r="I91" s="2"/>
      <c r="J91" s="2"/>
    </row>
    <row r="92" spans="1:10" ht="13.5" customHeight="1">
      <c r="A92" s="2"/>
      <c r="B92" s="2"/>
      <c r="C92" s="7"/>
      <c r="D92" s="2"/>
      <c r="E92" s="2"/>
      <c r="F92" s="2"/>
      <c r="G92" s="2"/>
      <c r="H92" s="2"/>
      <c r="I92" s="2"/>
      <c r="J92" s="2"/>
    </row>
    <row r="93" spans="1:10" ht="13.5" customHeight="1">
      <c r="A93" s="2"/>
      <c r="B93" s="2"/>
      <c r="C93" s="7"/>
      <c r="D93" s="2"/>
      <c r="E93" s="2"/>
      <c r="F93" s="2"/>
      <c r="G93" s="2"/>
      <c r="H93" s="2"/>
      <c r="I93" s="2"/>
      <c r="J93" s="2"/>
    </row>
    <row r="94" spans="1:10" ht="13.5" customHeight="1">
      <c r="A94" s="2"/>
      <c r="B94" s="2"/>
      <c r="C94" s="7"/>
      <c r="D94" s="2"/>
      <c r="E94" s="2"/>
      <c r="F94" s="2"/>
      <c r="G94" s="2"/>
      <c r="H94" s="2"/>
      <c r="I94" s="2"/>
      <c r="J94" s="2"/>
    </row>
    <row r="95" spans="1:10" ht="13.5" customHeight="1">
      <c r="A95" s="2"/>
      <c r="B95" s="2"/>
      <c r="C95" s="7"/>
      <c r="D95" s="2"/>
      <c r="E95" s="2"/>
      <c r="F95" s="2"/>
      <c r="G95" s="2"/>
      <c r="H95" s="2"/>
      <c r="I95" s="2"/>
      <c r="J95" s="2"/>
    </row>
    <row r="96" spans="1:10" ht="13.5" customHeight="1">
      <c r="A96" s="2"/>
      <c r="B96" s="2"/>
      <c r="C96" s="7"/>
      <c r="D96" s="2"/>
      <c r="E96" s="2"/>
      <c r="F96" s="2"/>
      <c r="G96" s="2"/>
      <c r="H96" s="2"/>
      <c r="I96" s="2"/>
      <c r="J96" s="2"/>
    </row>
    <row r="97" spans="1:10" ht="13.5" customHeight="1">
      <c r="A97" s="2"/>
      <c r="B97" s="2"/>
      <c r="C97" s="7"/>
      <c r="D97" s="2"/>
      <c r="E97" s="2"/>
      <c r="F97" s="2"/>
      <c r="G97" s="2"/>
      <c r="H97" s="2"/>
      <c r="I97" s="2"/>
      <c r="J97" s="2"/>
    </row>
    <row r="98" spans="1:10" ht="13.5" customHeight="1">
      <c r="A98" s="2"/>
      <c r="B98" s="2"/>
      <c r="C98" s="7"/>
      <c r="D98" s="2"/>
      <c r="E98" s="2"/>
      <c r="F98" s="2"/>
      <c r="G98" s="2"/>
      <c r="H98" s="2"/>
      <c r="I98" s="2"/>
      <c r="J98" s="2"/>
    </row>
    <row r="99" spans="1:10" ht="13.5" customHeight="1">
      <c r="A99" s="2"/>
      <c r="B99" s="2"/>
      <c r="C99" s="7"/>
      <c r="D99" s="2"/>
      <c r="E99" s="2"/>
      <c r="F99" s="2"/>
      <c r="G99" s="2"/>
      <c r="H99" s="2"/>
      <c r="I99" s="2"/>
      <c r="J99" s="2"/>
    </row>
    <row r="100" spans="1:10" ht="13.5" customHeight="1">
      <c r="A100" s="2"/>
      <c r="B100" s="2"/>
      <c r="C100" s="7"/>
      <c r="D100" s="2"/>
      <c r="E100" s="2"/>
      <c r="F100" s="2"/>
      <c r="G100" s="2"/>
      <c r="H100" s="2"/>
      <c r="I100" s="2"/>
      <c r="J100" s="2"/>
    </row>
    <row r="101" spans="1:10" ht="13.5" customHeight="1">
      <c r="A101" s="2"/>
      <c r="B101" s="2"/>
      <c r="C101" s="7"/>
      <c r="D101" s="2"/>
      <c r="E101" s="2"/>
      <c r="F101" s="2"/>
      <c r="G101" s="2"/>
      <c r="H101" s="2"/>
      <c r="I101" s="2"/>
      <c r="J101" s="2"/>
    </row>
    <row r="102" spans="1:10" ht="13.5" customHeight="1">
      <c r="A102" s="2"/>
      <c r="B102" s="2"/>
      <c r="C102" s="7"/>
      <c r="D102" s="2"/>
      <c r="E102" s="2"/>
      <c r="F102" s="2"/>
      <c r="G102" s="2"/>
      <c r="H102" s="2"/>
      <c r="I102" s="2"/>
      <c r="J102" s="2"/>
    </row>
    <row r="103" spans="1:10" ht="13.5" customHeight="1">
      <c r="A103" s="2"/>
      <c r="B103" s="2"/>
      <c r="C103" s="7"/>
      <c r="D103" s="2"/>
      <c r="E103" s="2"/>
      <c r="F103" s="2"/>
      <c r="G103" s="2"/>
      <c r="H103" s="2"/>
      <c r="I103" s="2"/>
      <c r="J103" s="2"/>
    </row>
    <row r="104" spans="1:10" ht="13.5" customHeight="1">
      <c r="A104" s="2"/>
      <c r="B104" s="2"/>
      <c r="C104" s="7"/>
      <c r="D104" s="2"/>
      <c r="E104" s="2"/>
      <c r="F104" s="2"/>
      <c r="G104" s="2"/>
      <c r="H104" s="2"/>
      <c r="I104" s="2"/>
      <c r="J104" s="2"/>
    </row>
    <row r="105" spans="1:10" ht="13.5" customHeight="1">
      <c r="A105" s="2"/>
      <c r="B105" s="2"/>
      <c r="C105" s="7"/>
      <c r="D105" s="2"/>
      <c r="E105" s="2"/>
      <c r="F105" s="2"/>
      <c r="G105" s="2"/>
      <c r="H105" s="2"/>
      <c r="I105" s="2"/>
      <c r="J105" s="2"/>
    </row>
    <row r="106" spans="1:10" ht="13.5" customHeight="1">
      <c r="A106" s="2"/>
      <c r="B106" s="2"/>
      <c r="C106" s="7"/>
      <c r="D106" s="2"/>
      <c r="E106" s="2"/>
      <c r="F106" s="2"/>
      <c r="G106" s="2"/>
      <c r="H106" s="2"/>
      <c r="I106" s="2"/>
      <c r="J106" s="2"/>
    </row>
    <row r="107" spans="1:10" ht="13.5" customHeight="1">
      <c r="A107" s="2"/>
      <c r="B107" s="2"/>
      <c r="C107" s="7"/>
      <c r="D107" s="2"/>
      <c r="E107" s="2"/>
      <c r="F107" s="2"/>
      <c r="G107" s="2"/>
      <c r="H107" s="2"/>
      <c r="I107" s="2"/>
      <c r="J107" s="2"/>
    </row>
    <row r="108" spans="1:10" ht="13.5" customHeight="1">
      <c r="A108" s="2"/>
      <c r="B108" s="2"/>
      <c r="C108" s="7"/>
      <c r="D108" s="2"/>
      <c r="E108" s="2"/>
      <c r="F108" s="2"/>
      <c r="G108" s="2"/>
      <c r="H108" s="2"/>
      <c r="I108" s="2"/>
      <c r="J108" s="2"/>
    </row>
    <row r="109" spans="1:10" ht="13.5" customHeight="1">
      <c r="A109" s="2"/>
      <c r="B109" s="2"/>
      <c r="C109" s="7"/>
      <c r="D109" s="2"/>
      <c r="E109" s="2"/>
      <c r="F109" s="2"/>
      <c r="G109" s="2"/>
      <c r="H109" s="2"/>
      <c r="I109" s="2"/>
      <c r="J109" s="2"/>
    </row>
    <row r="110" spans="1:10" ht="13.5" customHeight="1">
      <c r="A110" s="2"/>
      <c r="B110" s="2"/>
      <c r="C110" s="7"/>
      <c r="D110" s="2"/>
      <c r="E110" s="2"/>
      <c r="F110" s="2"/>
      <c r="G110" s="2"/>
      <c r="H110" s="2"/>
      <c r="I110" s="2"/>
      <c r="J110" s="2"/>
    </row>
    <row r="111" spans="1:10" ht="13.5" customHeight="1">
      <c r="A111" s="2"/>
      <c r="B111" s="2"/>
      <c r="C111" s="7"/>
      <c r="D111" s="2"/>
      <c r="E111" s="2"/>
      <c r="F111" s="2"/>
      <c r="G111" s="2"/>
      <c r="H111" s="2"/>
      <c r="I111" s="2"/>
      <c r="J111" s="2"/>
    </row>
    <row r="112" spans="1:10" ht="13.5" customHeight="1">
      <c r="A112" s="2"/>
      <c r="B112" s="2"/>
      <c r="C112" s="7"/>
      <c r="D112" s="2"/>
      <c r="E112" s="2"/>
      <c r="F112" s="2"/>
      <c r="G112" s="2"/>
      <c r="H112" s="2"/>
      <c r="I112" s="2"/>
      <c r="J112" s="2"/>
    </row>
    <row r="113" spans="1:10" ht="13.5" customHeight="1">
      <c r="A113" s="2"/>
      <c r="B113" s="2"/>
      <c r="C113" s="7"/>
      <c r="D113" s="2"/>
      <c r="E113" s="2"/>
      <c r="F113" s="2"/>
      <c r="G113" s="2"/>
      <c r="H113" s="2"/>
      <c r="I113" s="2"/>
      <c r="J113" s="2"/>
    </row>
    <row r="114" spans="1:10" ht="13.5" customHeight="1">
      <c r="A114" s="2"/>
      <c r="B114" s="2"/>
      <c r="C114" s="7"/>
      <c r="D114" s="2"/>
      <c r="E114" s="2"/>
      <c r="F114" s="2"/>
      <c r="G114" s="2"/>
      <c r="H114" s="2"/>
      <c r="I114" s="2"/>
      <c r="J114" s="2"/>
    </row>
    <row r="115" spans="1:10" ht="13.5" customHeight="1">
      <c r="A115" s="2"/>
      <c r="B115" s="2"/>
      <c r="C115" s="7"/>
      <c r="D115" s="2"/>
      <c r="E115" s="2"/>
      <c r="F115" s="2"/>
      <c r="G115" s="2"/>
      <c r="H115" s="2"/>
      <c r="I115" s="2"/>
      <c r="J115" s="2"/>
    </row>
    <row r="116" spans="1:10" ht="13.5" customHeight="1">
      <c r="A116" s="2"/>
      <c r="B116" s="2"/>
      <c r="C116" s="7"/>
      <c r="D116" s="2"/>
      <c r="E116" s="2"/>
      <c r="F116" s="2"/>
      <c r="G116" s="2"/>
      <c r="H116" s="2"/>
      <c r="I116" s="2"/>
      <c r="J116" s="2"/>
    </row>
    <row r="117" spans="1:10" ht="13.5" customHeight="1">
      <c r="A117" s="2"/>
      <c r="B117" s="2"/>
      <c r="C117" s="7"/>
      <c r="D117" s="2"/>
      <c r="E117" s="2"/>
      <c r="F117" s="2"/>
      <c r="G117" s="2"/>
      <c r="H117" s="2"/>
      <c r="I117" s="2"/>
      <c r="J117" s="2"/>
    </row>
    <row r="118" spans="1:10" ht="13.5" customHeight="1">
      <c r="A118" s="2"/>
      <c r="B118" s="2"/>
      <c r="C118" s="7"/>
      <c r="D118" s="2"/>
      <c r="E118" s="2"/>
      <c r="F118" s="2"/>
      <c r="G118" s="2"/>
      <c r="H118" s="2"/>
      <c r="I118" s="2"/>
      <c r="J118" s="2"/>
    </row>
    <row r="119" spans="1:10" ht="13.5" customHeight="1">
      <c r="A119" s="2"/>
      <c r="B119" s="2"/>
      <c r="C119" s="7"/>
      <c r="D119" s="2"/>
      <c r="E119" s="2"/>
      <c r="F119" s="2"/>
      <c r="G119" s="2"/>
      <c r="H119" s="2"/>
      <c r="I119" s="2"/>
      <c r="J119" s="2"/>
    </row>
    <row r="120" spans="1:10" ht="13.5" customHeight="1">
      <c r="A120" s="2"/>
      <c r="B120" s="2"/>
      <c r="C120" s="7"/>
      <c r="D120" s="2"/>
      <c r="E120" s="2"/>
      <c r="F120" s="2"/>
      <c r="G120" s="2"/>
      <c r="H120" s="2"/>
      <c r="I120" s="2"/>
      <c r="J120" s="2"/>
    </row>
    <row r="121" spans="1:10" ht="13.5" customHeight="1">
      <c r="A121" s="2"/>
      <c r="B121" s="2"/>
      <c r="C121" s="7"/>
      <c r="D121" s="2"/>
      <c r="E121" s="2"/>
      <c r="F121" s="2"/>
      <c r="G121" s="2"/>
      <c r="H121" s="2"/>
      <c r="I121" s="2"/>
      <c r="J121" s="2"/>
    </row>
    <row r="122" spans="1:10" ht="13.5" customHeight="1">
      <c r="A122" s="2"/>
      <c r="B122" s="2"/>
      <c r="C122" s="7"/>
      <c r="D122" s="2"/>
      <c r="E122" s="2"/>
      <c r="F122" s="2"/>
      <c r="G122" s="2"/>
      <c r="H122" s="2"/>
      <c r="I122" s="2"/>
      <c r="J122" s="2"/>
    </row>
    <row r="123" spans="1:10" ht="13.5" customHeight="1">
      <c r="A123" s="2"/>
      <c r="B123" s="2"/>
      <c r="C123" s="7"/>
      <c r="D123" s="2"/>
      <c r="E123" s="2"/>
      <c r="F123" s="2"/>
      <c r="G123" s="2"/>
      <c r="H123" s="2"/>
      <c r="I123" s="2"/>
      <c r="J123" s="2"/>
    </row>
    <row r="124" spans="1:10" ht="13.5" customHeight="1">
      <c r="A124" s="2"/>
      <c r="B124" s="2"/>
      <c r="C124" s="7"/>
      <c r="D124" s="2"/>
      <c r="E124" s="2"/>
      <c r="F124" s="2"/>
      <c r="G124" s="2"/>
      <c r="H124" s="2"/>
      <c r="I124" s="2"/>
      <c r="J124" s="2"/>
    </row>
    <row r="125" spans="1:10" ht="13.5" customHeight="1">
      <c r="A125" s="2"/>
      <c r="B125" s="2"/>
      <c r="C125" s="7"/>
      <c r="D125" s="2"/>
      <c r="E125" s="2"/>
      <c r="F125" s="2"/>
      <c r="G125" s="2"/>
      <c r="H125" s="2"/>
      <c r="I125" s="2"/>
      <c r="J125" s="2"/>
    </row>
    <row r="126" spans="1:10" ht="13.5" customHeight="1">
      <c r="A126" s="2"/>
      <c r="B126" s="2"/>
      <c r="C126" s="7"/>
      <c r="D126" s="2"/>
      <c r="E126" s="2"/>
      <c r="F126" s="2"/>
      <c r="G126" s="2"/>
      <c r="H126" s="2"/>
      <c r="I126" s="2"/>
      <c r="J126" s="2"/>
    </row>
    <row r="127" spans="1:10" ht="13.5" customHeight="1">
      <c r="A127" s="2"/>
      <c r="B127" s="2"/>
      <c r="C127" s="7"/>
      <c r="D127" s="2"/>
      <c r="E127" s="2"/>
      <c r="F127" s="2"/>
      <c r="G127" s="2"/>
      <c r="H127" s="2"/>
      <c r="I127" s="2"/>
      <c r="J127" s="2"/>
    </row>
    <row r="128" spans="1:10" ht="13.5" customHeight="1">
      <c r="A128" s="2"/>
      <c r="B128" s="2"/>
      <c r="C128" s="7"/>
      <c r="D128" s="2"/>
      <c r="E128" s="2"/>
      <c r="F128" s="2"/>
      <c r="G128" s="2"/>
      <c r="H128" s="2"/>
      <c r="I128" s="2"/>
      <c r="J128" s="2"/>
    </row>
    <row r="129" spans="1:10" ht="13.5" customHeight="1">
      <c r="A129" s="2"/>
      <c r="B129" s="2"/>
      <c r="C129" s="7"/>
      <c r="D129" s="2"/>
      <c r="E129" s="2"/>
      <c r="F129" s="2"/>
      <c r="G129" s="2"/>
      <c r="H129" s="2"/>
      <c r="I129" s="2"/>
      <c r="J129" s="2"/>
    </row>
    <row r="130" spans="1:10" ht="13.5" customHeight="1">
      <c r="A130" s="2"/>
      <c r="B130" s="2"/>
      <c r="C130" s="7"/>
      <c r="D130" s="2"/>
      <c r="E130" s="2"/>
      <c r="F130" s="2"/>
      <c r="G130" s="2"/>
      <c r="H130" s="2"/>
      <c r="I130" s="2"/>
      <c r="J130" s="2"/>
    </row>
    <row r="131" spans="1:10" ht="13.5" customHeight="1">
      <c r="A131" s="2"/>
      <c r="B131" s="2"/>
      <c r="C131" s="7"/>
      <c r="D131" s="2"/>
      <c r="E131" s="2"/>
      <c r="F131" s="2"/>
      <c r="G131" s="2"/>
      <c r="H131" s="2"/>
      <c r="I131" s="2"/>
      <c r="J131" s="2"/>
    </row>
    <row r="132" spans="1:10" ht="13.5" customHeight="1">
      <c r="A132" s="2"/>
      <c r="B132" s="2"/>
      <c r="C132" s="7"/>
      <c r="D132" s="2"/>
      <c r="E132" s="2"/>
      <c r="F132" s="2"/>
      <c r="G132" s="2"/>
      <c r="H132" s="2"/>
      <c r="I132" s="2"/>
      <c r="J132" s="2"/>
    </row>
    <row r="133" spans="1:10" ht="13.5" customHeight="1">
      <c r="A133" s="2"/>
      <c r="B133" s="2"/>
      <c r="C133" s="7"/>
      <c r="D133" s="2"/>
      <c r="E133" s="2"/>
      <c r="F133" s="2"/>
      <c r="G133" s="2"/>
      <c r="H133" s="2"/>
      <c r="I133" s="2"/>
      <c r="J133" s="2"/>
    </row>
    <row r="134" spans="1:10" ht="13.5" customHeight="1">
      <c r="A134" s="2"/>
      <c r="B134" s="2"/>
      <c r="C134" s="7"/>
      <c r="D134" s="2"/>
      <c r="E134" s="2"/>
      <c r="F134" s="2"/>
      <c r="G134" s="2"/>
      <c r="H134" s="2"/>
      <c r="I134" s="2"/>
      <c r="J134" s="2"/>
    </row>
    <row r="135" spans="1:10" ht="13.5" customHeight="1">
      <c r="A135" s="2"/>
      <c r="B135" s="2"/>
      <c r="C135" s="7"/>
      <c r="D135" s="2"/>
      <c r="E135" s="2"/>
      <c r="F135" s="2"/>
      <c r="G135" s="2"/>
      <c r="H135" s="2"/>
      <c r="I135" s="2"/>
      <c r="J135" s="2"/>
    </row>
    <row r="136" spans="1:10" ht="13.5" customHeight="1">
      <c r="A136" s="2"/>
      <c r="B136" s="2"/>
      <c r="C136" s="7"/>
      <c r="D136" s="2"/>
      <c r="E136" s="2"/>
      <c r="F136" s="2"/>
      <c r="G136" s="2"/>
      <c r="H136" s="2"/>
      <c r="I136" s="2"/>
      <c r="J136" s="2"/>
    </row>
    <row r="137" spans="1:10" ht="13.5" customHeight="1">
      <c r="A137" s="2"/>
      <c r="B137" s="2"/>
      <c r="C137" s="7"/>
      <c r="D137" s="2"/>
      <c r="E137" s="2"/>
      <c r="F137" s="2"/>
      <c r="G137" s="2"/>
      <c r="H137" s="2"/>
      <c r="I137" s="2"/>
      <c r="J137" s="2"/>
    </row>
    <row r="138" spans="1:10" ht="13.5" customHeight="1">
      <c r="A138" s="2"/>
      <c r="B138" s="2"/>
      <c r="C138" s="7"/>
      <c r="D138" s="2"/>
      <c r="E138" s="2"/>
      <c r="F138" s="2"/>
      <c r="G138" s="2"/>
      <c r="H138" s="2"/>
      <c r="I138" s="2"/>
      <c r="J138" s="2"/>
    </row>
    <row r="139" spans="1:10" ht="13.5" customHeight="1">
      <c r="A139" s="2"/>
      <c r="B139" s="2"/>
      <c r="C139" s="7"/>
      <c r="D139" s="2"/>
      <c r="E139" s="2"/>
      <c r="F139" s="2"/>
      <c r="G139" s="2"/>
      <c r="H139" s="2"/>
      <c r="I139" s="2"/>
      <c r="J139" s="2"/>
    </row>
    <row r="140" spans="1:10" ht="13.5" customHeight="1">
      <c r="A140" s="2"/>
      <c r="B140" s="2"/>
      <c r="C140" s="7"/>
      <c r="D140" s="2"/>
      <c r="E140" s="2"/>
      <c r="F140" s="2"/>
      <c r="G140" s="2"/>
      <c r="H140" s="2"/>
      <c r="I140" s="2"/>
      <c r="J140" s="2"/>
    </row>
    <row r="141" spans="1:10" ht="13.5" customHeight="1">
      <c r="A141" s="2"/>
      <c r="B141" s="2"/>
      <c r="C141" s="7"/>
      <c r="D141" s="2"/>
      <c r="E141" s="2"/>
      <c r="F141" s="2"/>
      <c r="G141" s="2"/>
      <c r="H141" s="2"/>
      <c r="I141" s="2"/>
      <c r="J141" s="2"/>
    </row>
    <row r="142" spans="1:10" ht="13.5" customHeight="1">
      <c r="A142" s="2"/>
      <c r="B142" s="2"/>
      <c r="C142" s="7"/>
      <c r="D142" s="2"/>
      <c r="E142" s="2"/>
      <c r="F142" s="2"/>
      <c r="G142" s="2"/>
      <c r="H142" s="2"/>
      <c r="I142" s="2"/>
      <c r="J142" s="2"/>
    </row>
    <row r="143" spans="1:10" ht="13.5" customHeight="1">
      <c r="A143" s="2"/>
      <c r="B143" s="2"/>
      <c r="C143" s="7"/>
      <c r="D143" s="2"/>
      <c r="E143" s="2"/>
      <c r="F143" s="2"/>
      <c r="G143" s="2"/>
      <c r="H143" s="2"/>
      <c r="I143" s="2"/>
      <c r="J143" s="2"/>
    </row>
    <row r="144" spans="1:10" ht="13.5" customHeight="1">
      <c r="A144" s="2"/>
      <c r="B144" s="2"/>
      <c r="C144" s="7"/>
      <c r="D144" s="2"/>
      <c r="E144" s="2"/>
      <c r="F144" s="2"/>
      <c r="G144" s="2"/>
      <c r="H144" s="2"/>
      <c r="I144" s="2"/>
      <c r="J144" s="2"/>
    </row>
    <row r="145" spans="1:10" ht="13.5" customHeight="1">
      <c r="A145" s="2"/>
      <c r="B145" s="2"/>
      <c r="C145" s="7"/>
      <c r="D145" s="2"/>
      <c r="E145" s="2"/>
      <c r="F145" s="2"/>
      <c r="G145" s="2"/>
      <c r="H145" s="2"/>
      <c r="I145" s="2"/>
      <c r="J145" s="2"/>
    </row>
    <row r="146" spans="1:10" ht="13.5" customHeight="1">
      <c r="A146" s="2"/>
      <c r="B146" s="2"/>
      <c r="C146" s="7"/>
      <c r="D146" s="2"/>
      <c r="E146" s="2"/>
      <c r="F146" s="2"/>
      <c r="G146" s="2"/>
      <c r="H146" s="2"/>
      <c r="I146" s="2"/>
      <c r="J146" s="2"/>
    </row>
    <row r="147" spans="1:10" ht="13.5" customHeight="1">
      <c r="A147" s="2"/>
      <c r="B147" s="2"/>
      <c r="C147" s="7"/>
      <c r="D147" s="2"/>
      <c r="E147" s="2"/>
      <c r="F147" s="2"/>
      <c r="G147" s="2"/>
      <c r="H147" s="2"/>
      <c r="I147" s="2"/>
      <c r="J147" s="2"/>
    </row>
    <row r="148" spans="1:10" ht="13.5" customHeight="1">
      <c r="A148" s="2"/>
      <c r="B148" s="2"/>
      <c r="C148" s="7"/>
      <c r="D148" s="2"/>
      <c r="E148" s="2"/>
      <c r="F148" s="2"/>
      <c r="G148" s="2"/>
      <c r="H148" s="2"/>
      <c r="I148" s="2"/>
      <c r="J148" s="2"/>
    </row>
    <row r="149" spans="1:10" ht="13.5" customHeight="1">
      <c r="A149" s="2"/>
      <c r="B149" s="2"/>
      <c r="C149" s="7"/>
      <c r="D149" s="2"/>
      <c r="E149" s="2"/>
      <c r="F149" s="2"/>
      <c r="G149" s="2"/>
      <c r="H149" s="2"/>
      <c r="I149" s="2"/>
      <c r="J149" s="2"/>
    </row>
    <row r="150" spans="1:10" ht="13.5" customHeight="1">
      <c r="A150" s="2"/>
      <c r="B150" s="2"/>
      <c r="C150" s="7"/>
      <c r="D150" s="2"/>
      <c r="E150" s="2"/>
      <c r="F150" s="2"/>
      <c r="G150" s="2"/>
      <c r="H150" s="2"/>
      <c r="I150" s="2"/>
      <c r="J150" s="2"/>
    </row>
    <row r="151" spans="1:10" ht="13.5" customHeight="1">
      <c r="A151" s="2"/>
      <c r="B151" s="2"/>
      <c r="C151" s="7"/>
      <c r="D151" s="2"/>
      <c r="E151" s="2"/>
      <c r="F151" s="2"/>
      <c r="G151" s="2"/>
      <c r="H151" s="2"/>
      <c r="I151" s="2"/>
      <c r="J151" s="2"/>
    </row>
    <row r="152" spans="1:10" ht="13.5" customHeight="1">
      <c r="A152" s="2"/>
      <c r="B152" s="2"/>
      <c r="C152" s="7"/>
      <c r="D152" s="2"/>
      <c r="E152" s="2"/>
      <c r="F152" s="2"/>
      <c r="G152" s="2"/>
      <c r="H152" s="2"/>
      <c r="I152" s="2"/>
      <c r="J152" s="2"/>
    </row>
    <row r="153" spans="1:10" ht="13.5" customHeight="1">
      <c r="A153" s="2"/>
      <c r="B153" s="2"/>
      <c r="C153" s="7"/>
      <c r="D153" s="2"/>
      <c r="E153" s="2"/>
      <c r="F153" s="2"/>
      <c r="G153" s="2"/>
      <c r="H153" s="2"/>
      <c r="I153" s="2"/>
      <c r="J153" s="2"/>
    </row>
    <row r="154" spans="1:10" ht="13.5" customHeight="1">
      <c r="A154" s="2"/>
      <c r="B154" s="2"/>
      <c r="C154" s="7"/>
      <c r="D154" s="2"/>
      <c r="E154" s="2"/>
      <c r="F154" s="2"/>
      <c r="G154" s="2"/>
      <c r="H154" s="2"/>
      <c r="I154" s="2"/>
      <c r="J154" s="2"/>
    </row>
    <row r="155" spans="1:10" ht="13.5" customHeight="1">
      <c r="A155" s="2"/>
      <c r="B155" s="2"/>
      <c r="C155" s="7"/>
      <c r="D155" s="2"/>
      <c r="E155" s="2"/>
      <c r="F155" s="2"/>
      <c r="G155" s="2"/>
      <c r="H155" s="2"/>
      <c r="I155" s="2"/>
      <c r="J155" s="2"/>
    </row>
    <row r="156" spans="1:10" ht="13.5" customHeight="1">
      <c r="A156" s="2"/>
      <c r="B156" s="2"/>
      <c r="C156" s="7"/>
      <c r="D156" s="2"/>
      <c r="E156" s="2"/>
      <c r="F156" s="2"/>
      <c r="G156" s="2"/>
      <c r="H156" s="2"/>
      <c r="I156" s="2"/>
      <c r="J156" s="2"/>
    </row>
    <row r="157" spans="1:10" ht="13.5" customHeight="1">
      <c r="A157" s="2"/>
      <c r="B157" s="2"/>
      <c r="C157" s="7"/>
      <c r="D157" s="2"/>
      <c r="E157" s="2"/>
      <c r="F157" s="2"/>
      <c r="G157" s="2"/>
      <c r="H157" s="2"/>
      <c r="I157" s="2"/>
      <c r="J157" s="2"/>
    </row>
    <row r="158" spans="1:10" ht="13.5" customHeight="1">
      <c r="A158" s="2"/>
      <c r="B158" s="2"/>
      <c r="C158" s="7"/>
      <c r="D158" s="2"/>
      <c r="E158" s="2"/>
      <c r="F158" s="2"/>
      <c r="G158" s="2"/>
      <c r="H158" s="2"/>
      <c r="I158" s="2"/>
      <c r="J158" s="2"/>
    </row>
    <row r="159" spans="1:10" ht="13.5" customHeight="1">
      <c r="A159" s="2"/>
      <c r="B159" s="2"/>
      <c r="C159" s="7"/>
      <c r="D159" s="2"/>
      <c r="E159" s="2"/>
      <c r="F159" s="2"/>
      <c r="G159" s="2"/>
      <c r="H159" s="2"/>
      <c r="I159" s="2"/>
      <c r="J159" s="2"/>
    </row>
    <row r="160" spans="1:10" ht="13.5" customHeight="1">
      <c r="A160" s="2"/>
      <c r="B160" s="2"/>
      <c r="C160" s="7"/>
      <c r="D160" s="2"/>
      <c r="E160" s="2"/>
      <c r="F160" s="2"/>
      <c r="G160" s="2"/>
      <c r="H160" s="2"/>
      <c r="I160" s="2"/>
      <c r="J160" s="2"/>
    </row>
    <row r="161" spans="1:10" ht="13.5" customHeight="1">
      <c r="A161" s="2"/>
      <c r="B161" s="2"/>
      <c r="C161" s="7"/>
      <c r="D161" s="2"/>
      <c r="E161" s="2"/>
      <c r="F161" s="2"/>
      <c r="G161" s="2"/>
      <c r="H161" s="2"/>
      <c r="I161" s="2"/>
      <c r="J161" s="2"/>
    </row>
    <row r="162" spans="1:10" ht="13.5" customHeight="1">
      <c r="A162" s="2"/>
      <c r="B162" s="2"/>
      <c r="C162" s="7"/>
      <c r="D162" s="2"/>
      <c r="E162" s="2"/>
      <c r="F162" s="2"/>
      <c r="G162" s="2"/>
      <c r="H162" s="2"/>
      <c r="I162" s="2"/>
      <c r="J162" s="2"/>
    </row>
    <row r="163" spans="1:10" ht="13.5" customHeight="1">
      <c r="A163" s="2"/>
      <c r="B163" s="2"/>
      <c r="C163" s="7"/>
      <c r="D163" s="2"/>
      <c r="E163" s="2"/>
      <c r="F163" s="2"/>
      <c r="G163" s="2"/>
      <c r="H163" s="2"/>
      <c r="I163" s="2"/>
      <c r="J163" s="2"/>
    </row>
    <row r="164" spans="1:10" ht="13.5" customHeight="1">
      <c r="A164" s="2"/>
      <c r="B164" s="2"/>
      <c r="C164" s="7"/>
      <c r="D164" s="2"/>
      <c r="E164" s="2"/>
      <c r="F164" s="2"/>
      <c r="G164" s="2"/>
      <c r="H164" s="2"/>
      <c r="I164" s="2"/>
      <c r="J164" s="2"/>
    </row>
    <row r="165" spans="1:10" ht="13.5" customHeight="1">
      <c r="A165" s="2"/>
      <c r="B165" s="2"/>
      <c r="C165" s="7"/>
      <c r="D165" s="2"/>
      <c r="E165" s="2"/>
      <c r="F165" s="2"/>
      <c r="G165" s="2"/>
      <c r="H165" s="2"/>
      <c r="I165" s="2"/>
      <c r="J165" s="2"/>
    </row>
    <row r="166" spans="1:10" ht="13.5" customHeight="1">
      <c r="A166" s="2"/>
      <c r="B166" s="2"/>
      <c r="C166" s="7"/>
      <c r="D166" s="2"/>
      <c r="E166" s="2"/>
      <c r="F166" s="2"/>
      <c r="G166" s="2"/>
      <c r="H166" s="2"/>
      <c r="I166" s="2"/>
      <c r="J166" s="2"/>
    </row>
    <row r="167" spans="1:10" ht="13.5" customHeight="1">
      <c r="A167" s="2"/>
      <c r="B167" s="2"/>
      <c r="C167" s="7"/>
      <c r="D167" s="2"/>
      <c r="E167" s="2"/>
      <c r="F167" s="2"/>
      <c r="G167" s="2"/>
      <c r="H167" s="2"/>
      <c r="I167" s="2"/>
      <c r="J167" s="2"/>
    </row>
    <row r="168" spans="1:10" ht="13.5" customHeight="1">
      <c r="A168" s="2"/>
      <c r="B168" s="2"/>
      <c r="C168" s="7"/>
      <c r="D168" s="2"/>
      <c r="E168" s="2"/>
      <c r="F168" s="2"/>
      <c r="G168" s="2"/>
      <c r="H168" s="2"/>
      <c r="I168" s="2"/>
      <c r="J168" s="2"/>
    </row>
    <row r="169" spans="1:10" ht="13.5" customHeight="1">
      <c r="A169" s="2"/>
      <c r="B169" s="2"/>
      <c r="C169" s="7"/>
      <c r="D169" s="2"/>
      <c r="E169" s="2"/>
      <c r="F169" s="2"/>
      <c r="G169" s="2"/>
      <c r="H169" s="2"/>
      <c r="I169" s="2"/>
      <c r="J169" s="2"/>
    </row>
    <row r="170" spans="1:10" ht="13.5" customHeight="1">
      <c r="A170" s="2"/>
      <c r="B170" s="2"/>
      <c r="C170" s="7"/>
      <c r="D170" s="2"/>
      <c r="E170" s="2"/>
      <c r="F170" s="2"/>
      <c r="G170" s="2"/>
      <c r="H170" s="2"/>
      <c r="I170" s="2"/>
      <c r="J170" s="2"/>
    </row>
    <row r="171" spans="1:10" ht="13.5" customHeight="1">
      <c r="A171" s="2"/>
      <c r="B171" s="2"/>
      <c r="C171" s="7"/>
      <c r="D171" s="2"/>
      <c r="E171" s="2"/>
      <c r="F171" s="2"/>
      <c r="G171" s="2"/>
      <c r="H171" s="2"/>
      <c r="I171" s="2"/>
      <c r="J171" s="2"/>
    </row>
    <row r="172" spans="1:10" ht="13.5" customHeight="1">
      <c r="A172" s="2"/>
      <c r="B172" s="2"/>
      <c r="C172" s="7"/>
      <c r="D172" s="2"/>
      <c r="E172" s="2"/>
      <c r="F172" s="2"/>
      <c r="G172" s="2"/>
      <c r="H172" s="2"/>
      <c r="I172" s="2"/>
      <c r="J172" s="2"/>
    </row>
    <row r="173" spans="1:10" ht="13.5" customHeight="1">
      <c r="A173" s="2"/>
      <c r="B173" s="2"/>
      <c r="C173" s="7"/>
      <c r="D173" s="2"/>
      <c r="E173" s="2"/>
      <c r="F173" s="2"/>
      <c r="G173" s="2"/>
      <c r="H173" s="2"/>
      <c r="I173" s="2"/>
      <c r="J173" s="2"/>
    </row>
    <row r="174" spans="1:10" ht="13.5" customHeight="1">
      <c r="A174" s="2"/>
      <c r="B174" s="2"/>
      <c r="C174" s="7"/>
      <c r="D174" s="2"/>
      <c r="E174" s="2"/>
      <c r="F174" s="2"/>
      <c r="G174" s="2"/>
      <c r="H174" s="2"/>
      <c r="I174" s="2"/>
      <c r="J174" s="2"/>
    </row>
    <row r="175" spans="1:10" ht="13.5" customHeight="1">
      <c r="A175" s="2"/>
      <c r="B175" s="2"/>
      <c r="C175" s="7"/>
      <c r="D175" s="2"/>
      <c r="E175" s="2"/>
      <c r="F175" s="2"/>
      <c r="G175" s="2"/>
      <c r="H175" s="2"/>
      <c r="I175" s="2"/>
      <c r="J175" s="2"/>
    </row>
    <row r="176" spans="1:10" ht="13.5" customHeight="1">
      <c r="A176" s="2"/>
      <c r="B176" s="2"/>
      <c r="C176" s="7"/>
      <c r="D176" s="2"/>
      <c r="E176" s="2"/>
      <c r="F176" s="2"/>
      <c r="G176" s="2"/>
      <c r="H176" s="2"/>
      <c r="I176" s="2"/>
      <c r="J176" s="2"/>
    </row>
    <row r="177" spans="1:10" ht="13.5" customHeight="1">
      <c r="A177" s="2"/>
      <c r="B177" s="2"/>
      <c r="C177" s="7"/>
      <c r="D177" s="2"/>
      <c r="E177" s="2"/>
      <c r="F177" s="2"/>
      <c r="G177" s="2"/>
      <c r="H177" s="2"/>
      <c r="I177" s="2"/>
      <c r="J177" s="2"/>
    </row>
    <row r="178" spans="1:10" ht="13.5" customHeight="1">
      <c r="A178" s="2"/>
      <c r="B178" s="2"/>
      <c r="C178" s="7"/>
      <c r="D178" s="2"/>
      <c r="E178" s="2"/>
      <c r="F178" s="2"/>
      <c r="G178" s="2"/>
      <c r="H178" s="2"/>
      <c r="I178" s="2"/>
      <c r="J178" s="2"/>
    </row>
    <row r="179" spans="1:10" ht="13.5" customHeight="1">
      <c r="A179" s="2"/>
      <c r="B179" s="2"/>
      <c r="C179" s="7"/>
      <c r="D179" s="2"/>
      <c r="E179" s="2"/>
      <c r="F179" s="2"/>
      <c r="G179" s="2"/>
      <c r="H179" s="2"/>
      <c r="I179" s="2"/>
      <c r="J179" s="2"/>
    </row>
    <row r="180" spans="1:10" ht="13.5" customHeight="1">
      <c r="A180" s="2"/>
      <c r="B180" s="2"/>
      <c r="C180" s="7"/>
      <c r="D180" s="2"/>
      <c r="E180" s="2"/>
      <c r="F180" s="2"/>
      <c r="G180" s="2"/>
      <c r="H180" s="2"/>
      <c r="I180" s="2"/>
      <c r="J180" s="2"/>
    </row>
    <row r="181" spans="1:10" ht="13.5" customHeight="1">
      <c r="A181" s="2"/>
      <c r="B181" s="2"/>
      <c r="C181" s="7"/>
      <c r="D181" s="2"/>
      <c r="E181" s="2"/>
      <c r="F181" s="2"/>
      <c r="G181" s="2"/>
      <c r="H181" s="2"/>
      <c r="I181" s="2"/>
      <c r="J181" s="2"/>
    </row>
    <row r="182" spans="1:10" ht="13.5" customHeight="1">
      <c r="A182" s="2"/>
      <c r="B182" s="2"/>
      <c r="C182" s="7"/>
      <c r="D182" s="2"/>
      <c r="E182" s="2"/>
      <c r="F182" s="2"/>
      <c r="G182" s="2"/>
      <c r="H182" s="2"/>
      <c r="I182" s="2"/>
      <c r="J182" s="2"/>
    </row>
    <row r="183" spans="1:10" ht="13.5" customHeight="1">
      <c r="A183" s="2"/>
      <c r="B183" s="2"/>
      <c r="C183" s="7"/>
      <c r="D183" s="2"/>
      <c r="E183" s="2"/>
      <c r="F183" s="2"/>
      <c r="G183" s="2"/>
      <c r="H183" s="2"/>
      <c r="I183" s="2"/>
      <c r="J183" s="2"/>
    </row>
    <row r="184" spans="1:10" ht="13.5" customHeight="1">
      <c r="A184" s="2"/>
      <c r="B184" s="2"/>
      <c r="C184" s="7"/>
      <c r="D184" s="2"/>
      <c r="E184" s="2"/>
      <c r="F184" s="2"/>
      <c r="G184" s="2"/>
      <c r="H184" s="2"/>
      <c r="I184" s="2"/>
      <c r="J184" s="2"/>
    </row>
    <row r="185" spans="1:10" ht="13.5" customHeight="1">
      <c r="A185" s="2"/>
      <c r="B185" s="2"/>
      <c r="C185" s="7"/>
      <c r="D185" s="2"/>
      <c r="E185" s="2"/>
      <c r="F185" s="2"/>
      <c r="G185" s="2"/>
      <c r="H185" s="2"/>
      <c r="I185" s="2"/>
      <c r="J185" s="2"/>
    </row>
    <row r="186" spans="1:10" ht="13.5" customHeight="1">
      <c r="A186" s="2"/>
      <c r="B186" s="2"/>
      <c r="C186" s="7"/>
      <c r="D186" s="2"/>
      <c r="E186" s="2"/>
      <c r="F186" s="2"/>
      <c r="G186" s="2"/>
      <c r="H186" s="2"/>
      <c r="I186" s="2"/>
      <c r="J186" s="2"/>
    </row>
    <row r="187" spans="1:10" ht="13.5" customHeight="1">
      <c r="A187" s="2"/>
      <c r="B187" s="2"/>
      <c r="C187" s="7"/>
      <c r="D187" s="2"/>
      <c r="E187" s="2"/>
      <c r="F187" s="2"/>
      <c r="G187" s="2"/>
      <c r="H187" s="2"/>
      <c r="I187" s="2"/>
      <c r="J187" s="2"/>
    </row>
    <row r="188" spans="1:10" ht="13.5" customHeight="1">
      <c r="A188" s="2"/>
      <c r="B188" s="2"/>
      <c r="C188" s="7"/>
      <c r="D188" s="2"/>
      <c r="E188" s="2"/>
      <c r="F188" s="2"/>
      <c r="G188" s="2"/>
      <c r="H188" s="2"/>
      <c r="I188" s="2"/>
      <c r="J188" s="2"/>
    </row>
    <row r="189" spans="1:10" ht="13.5" customHeight="1">
      <c r="A189" s="2"/>
      <c r="B189" s="2"/>
      <c r="C189" s="7"/>
      <c r="D189" s="2"/>
      <c r="E189" s="2"/>
      <c r="F189" s="2"/>
      <c r="G189" s="2"/>
      <c r="H189" s="2"/>
      <c r="I189" s="2"/>
      <c r="J189" s="2"/>
    </row>
    <row r="190" spans="1:10" ht="13.5" customHeight="1">
      <c r="A190" s="2"/>
      <c r="B190" s="2"/>
      <c r="C190" s="7"/>
      <c r="D190" s="2"/>
      <c r="E190" s="2"/>
      <c r="F190" s="2"/>
      <c r="G190" s="2"/>
      <c r="H190" s="2"/>
      <c r="I190" s="2"/>
      <c r="J190" s="2"/>
    </row>
    <row r="191" spans="1:10" ht="13.5" customHeight="1">
      <c r="A191" s="2"/>
      <c r="B191" s="2"/>
      <c r="C191" s="7"/>
      <c r="D191" s="2"/>
      <c r="E191" s="2"/>
      <c r="F191" s="2"/>
      <c r="G191" s="2"/>
      <c r="H191" s="2"/>
      <c r="I191" s="2"/>
      <c r="J191" s="2"/>
    </row>
    <row r="192" spans="1:10" ht="13.5" customHeight="1">
      <c r="A192" s="2"/>
      <c r="B192" s="2"/>
      <c r="C192" s="7"/>
      <c r="D192" s="2"/>
      <c r="E192" s="2"/>
      <c r="F192" s="2"/>
      <c r="G192" s="2"/>
      <c r="H192" s="2"/>
      <c r="I192" s="2"/>
      <c r="J192" s="2"/>
    </row>
    <row r="193" spans="1:10" ht="13.5" customHeight="1">
      <c r="A193" s="2"/>
      <c r="B193" s="2"/>
      <c r="C193" s="7"/>
      <c r="D193" s="2"/>
      <c r="E193" s="2"/>
      <c r="F193" s="2"/>
      <c r="G193" s="2"/>
      <c r="H193" s="2"/>
      <c r="I193" s="2"/>
      <c r="J193" s="2"/>
    </row>
    <row r="194" spans="1:10" ht="13.5" customHeight="1">
      <c r="A194" s="2"/>
      <c r="B194" s="2"/>
      <c r="C194" s="7"/>
      <c r="D194" s="2"/>
      <c r="E194" s="2"/>
      <c r="F194" s="2"/>
      <c r="G194" s="2"/>
      <c r="H194" s="2"/>
      <c r="I194" s="2"/>
      <c r="J194" s="2"/>
    </row>
    <row r="195" spans="1:10" ht="13.5" customHeight="1">
      <c r="A195" s="2"/>
      <c r="B195" s="2"/>
      <c r="C195" s="7"/>
      <c r="D195" s="2"/>
      <c r="E195" s="2"/>
      <c r="F195" s="2"/>
      <c r="G195" s="2"/>
      <c r="H195" s="2"/>
      <c r="I195" s="2"/>
      <c r="J195" s="2"/>
    </row>
    <row r="196" spans="1:10" ht="13.5" customHeight="1">
      <c r="A196" s="2"/>
      <c r="B196" s="2"/>
      <c r="C196" s="7"/>
      <c r="D196" s="2"/>
      <c r="E196" s="2"/>
      <c r="F196" s="2"/>
      <c r="G196" s="2"/>
      <c r="H196" s="2"/>
      <c r="I196" s="2"/>
      <c r="J196" s="2"/>
    </row>
    <row r="197" spans="1:10" ht="13.5" customHeight="1">
      <c r="A197" s="2"/>
      <c r="B197" s="2"/>
      <c r="C197" s="7"/>
      <c r="D197" s="2"/>
      <c r="E197" s="2"/>
      <c r="F197" s="2"/>
      <c r="G197" s="2"/>
      <c r="H197" s="2"/>
      <c r="I197" s="2"/>
      <c r="J197" s="2"/>
    </row>
    <row r="198" spans="1:10" ht="13.5" customHeight="1">
      <c r="A198" s="2"/>
      <c r="B198" s="2"/>
      <c r="C198" s="7"/>
      <c r="D198" s="2"/>
      <c r="E198" s="2"/>
      <c r="F198" s="2"/>
      <c r="G198" s="2"/>
      <c r="H198" s="2"/>
      <c r="I198" s="2"/>
      <c r="J198" s="2"/>
    </row>
    <row r="199" spans="1:10" ht="13.5" customHeight="1">
      <c r="A199" s="2"/>
      <c r="B199" s="2"/>
      <c r="C199" s="7"/>
      <c r="D199" s="2"/>
      <c r="E199" s="2"/>
      <c r="F199" s="2"/>
      <c r="G199" s="2"/>
      <c r="H199" s="2"/>
      <c r="I199" s="2"/>
      <c r="J199" s="2"/>
    </row>
    <row r="200" spans="1:10" ht="13.5" customHeight="1">
      <c r="A200" s="2"/>
      <c r="B200" s="2"/>
      <c r="C200" s="7"/>
      <c r="D200" s="2"/>
      <c r="E200" s="2"/>
      <c r="F200" s="2"/>
      <c r="G200" s="2"/>
      <c r="H200" s="2"/>
      <c r="I200" s="2"/>
      <c r="J200" s="2"/>
    </row>
    <row r="201" spans="1:10" ht="13.5" customHeight="1">
      <c r="A201" s="2"/>
      <c r="B201" s="2"/>
      <c r="C201" s="7"/>
      <c r="D201" s="2"/>
      <c r="E201" s="2"/>
      <c r="F201" s="2"/>
      <c r="G201" s="2"/>
      <c r="H201" s="2"/>
      <c r="I201" s="2"/>
      <c r="J201" s="2"/>
    </row>
    <row r="202" spans="1:10" ht="13.5" customHeight="1">
      <c r="A202" s="2"/>
      <c r="B202" s="2"/>
      <c r="C202" s="7"/>
      <c r="D202" s="2"/>
      <c r="E202" s="2"/>
      <c r="F202" s="2"/>
      <c r="G202" s="2"/>
      <c r="H202" s="2"/>
      <c r="I202" s="2"/>
      <c r="J202" s="2"/>
    </row>
    <row r="203" spans="1:10" ht="13.5" customHeight="1">
      <c r="A203" s="2"/>
      <c r="B203" s="2"/>
      <c r="C203" s="7"/>
      <c r="D203" s="2"/>
      <c r="E203" s="2"/>
      <c r="F203" s="2"/>
      <c r="G203" s="2"/>
      <c r="H203" s="2"/>
      <c r="I203" s="2"/>
      <c r="J203" s="2"/>
    </row>
    <row r="204" spans="1:10" ht="13.5" customHeight="1">
      <c r="A204" s="2"/>
      <c r="B204" s="2"/>
      <c r="C204" s="7"/>
      <c r="D204" s="2"/>
      <c r="E204" s="2"/>
      <c r="F204" s="2"/>
      <c r="G204" s="2"/>
      <c r="H204" s="2"/>
      <c r="I204" s="2"/>
      <c r="J204" s="2"/>
    </row>
    <row r="205" spans="1:10" ht="13.5" customHeight="1">
      <c r="A205" s="2"/>
      <c r="B205" s="2"/>
      <c r="C205" s="7"/>
      <c r="D205" s="2"/>
      <c r="E205" s="2"/>
      <c r="F205" s="2"/>
      <c r="G205" s="2"/>
      <c r="H205" s="2"/>
      <c r="I205" s="2"/>
      <c r="J205" s="2"/>
    </row>
    <row r="206" spans="1:10" ht="13.5" customHeight="1">
      <c r="A206" s="2"/>
      <c r="B206" s="2"/>
      <c r="C206" s="7"/>
      <c r="D206" s="2"/>
      <c r="E206" s="2"/>
      <c r="F206" s="2"/>
      <c r="G206" s="2"/>
      <c r="H206" s="2"/>
      <c r="I206" s="2"/>
      <c r="J206" s="2"/>
    </row>
    <row r="207" spans="1:10" ht="13.5" customHeight="1">
      <c r="A207" s="2"/>
      <c r="B207" s="2"/>
      <c r="C207" s="7"/>
      <c r="D207" s="2"/>
      <c r="E207" s="2"/>
      <c r="F207" s="2"/>
      <c r="G207" s="2"/>
      <c r="H207" s="2"/>
      <c r="I207" s="2"/>
      <c r="J207" s="2"/>
    </row>
    <row r="208" spans="1:10" ht="13.5" customHeight="1">
      <c r="A208" s="2"/>
      <c r="B208" s="2"/>
      <c r="C208" s="7"/>
      <c r="D208" s="2"/>
      <c r="E208" s="2"/>
      <c r="F208" s="2"/>
      <c r="G208" s="2"/>
      <c r="H208" s="2"/>
      <c r="I208" s="2"/>
      <c r="J208" s="2"/>
    </row>
    <row r="209" spans="1:10" ht="13.5" customHeight="1">
      <c r="A209" s="2"/>
      <c r="B209" s="2"/>
      <c r="C209" s="7"/>
      <c r="D209" s="2"/>
      <c r="E209" s="2"/>
      <c r="F209" s="2"/>
      <c r="G209" s="2"/>
      <c r="H209" s="2"/>
      <c r="I209" s="2"/>
      <c r="J209" s="2"/>
    </row>
    <row r="210" spans="1:10" ht="13.5" customHeight="1">
      <c r="A210" s="2"/>
      <c r="B210" s="2"/>
      <c r="C210" s="7"/>
      <c r="D210" s="2"/>
      <c r="E210" s="2"/>
      <c r="F210" s="2"/>
      <c r="G210" s="2"/>
      <c r="H210" s="2"/>
      <c r="I210" s="2"/>
      <c r="J210" s="2"/>
    </row>
    <row r="211" spans="1:10" ht="13.5" customHeight="1">
      <c r="A211" s="2"/>
      <c r="B211" s="2"/>
      <c r="C211" s="7"/>
      <c r="D211" s="2"/>
      <c r="E211" s="2"/>
      <c r="F211" s="2"/>
      <c r="G211" s="2"/>
      <c r="H211" s="2"/>
      <c r="I211" s="2"/>
      <c r="J211" s="2"/>
    </row>
    <row r="212" spans="1:10" ht="13.5" customHeight="1">
      <c r="A212" s="2"/>
      <c r="B212" s="2"/>
      <c r="C212" s="7"/>
      <c r="D212" s="2"/>
      <c r="E212" s="2"/>
      <c r="F212" s="2"/>
      <c r="G212" s="2"/>
      <c r="H212" s="2"/>
      <c r="I212" s="2"/>
      <c r="J212" s="2"/>
    </row>
    <row r="213" spans="1:10" ht="13.5" customHeight="1">
      <c r="A213" s="2"/>
      <c r="B213" s="2"/>
      <c r="C213" s="7"/>
      <c r="D213" s="2"/>
      <c r="E213" s="2"/>
      <c r="F213" s="2"/>
      <c r="G213" s="2"/>
      <c r="H213" s="2"/>
      <c r="I213" s="2"/>
      <c r="J213" s="2"/>
    </row>
    <row r="214" spans="1:10" ht="13.5" customHeight="1">
      <c r="A214" s="2"/>
      <c r="B214" s="2"/>
      <c r="C214" s="7"/>
      <c r="D214" s="2"/>
      <c r="E214" s="2"/>
      <c r="F214" s="2"/>
      <c r="G214" s="2"/>
      <c r="H214" s="2"/>
      <c r="I214" s="2"/>
      <c r="J214" s="2"/>
    </row>
    <row r="215" spans="1:10" ht="13.5" customHeight="1">
      <c r="A215" s="2"/>
      <c r="B215" s="2"/>
      <c r="C215" s="7"/>
      <c r="D215" s="2"/>
      <c r="E215" s="2"/>
      <c r="F215" s="2"/>
      <c r="G215" s="2"/>
      <c r="H215" s="2"/>
      <c r="I215" s="2"/>
      <c r="J215" s="2"/>
    </row>
    <row r="216" spans="1:10" ht="13.5" customHeight="1">
      <c r="A216" s="2"/>
      <c r="B216" s="2"/>
      <c r="C216" s="7"/>
      <c r="D216" s="2"/>
      <c r="E216" s="2"/>
      <c r="F216" s="2"/>
      <c r="G216" s="2"/>
      <c r="H216" s="2"/>
      <c r="I216" s="2"/>
      <c r="J216" s="2"/>
    </row>
    <row r="217" spans="1:10" ht="13.5" customHeight="1">
      <c r="A217" s="2"/>
      <c r="B217" s="2"/>
      <c r="C217" s="7"/>
      <c r="D217" s="2"/>
      <c r="E217" s="2"/>
      <c r="F217" s="2"/>
      <c r="G217" s="2"/>
      <c r="H217" s="2"/>
      <c r="I217" s="2"/>
      <c r="J217" s="2"/>
    </row>
    <row r="218" spans="1:10" ht="13.5" customHeight="1">
      <c r="A218" s="2"/>
      <c r="B218" s="2"/>
      <c r="C218" s="7"/>
      <c r="D218" s="2"/>
      <c r="E218" s="2"/>
      <c r="F218" s="2"/>
      <c r="G218" s="2"/>
      <c r="H218" s="2"/>
      <c r="I218" s="2"/>
      <c r="J218" s="2"/>
    </row>
    <row r="219" spans="1:10" ht="13.5" customHeight="1">
      <c r="A219" s="2"/>
      <c r="B219" s="2"/>
      <c r="C219" s="7"/>
      <c r="D219" s="2"/>
      <c r="E219" s="2"/>
      <c r="F219" s="2"/>
      <c r="G219" s="2"/>
      <c r="H219" s="2"/>
      <c r="I219" s="2"/>
      <c r="J219" s="2"/>
    </row>
    <row r="220" spans="1:10" ht="13.5" customHeight="1">
      <c r="A220" s="2"/>
      <c r="B220" s="2"/>
      <c r="C220" s="7"/>
      <c r="D220" s="2"/>
      <c r="E220" s="2"/>
      <c r="F220" s="2"/>
      <c r="G220" s="2"/>
      <c r="H220" s="2"/>
      <c r="I220" s="2"/>
      <c r="J220" s="2"/>
    </row>
    <row r="221" spans="1:10" ht="13.5" customHeight="1">
      <c r="A221" s="2"/>
      <c r="B221" s="2"/>
      <c r="C221" s="7"/>
      <c r="D221" s="2"/>
      <c r="E221" s="2"/>
      <c r="F221" s="2"/>
      <c r="G221" s="2"/>
      <c r="H221" s="2"/>
      <c r="I221" s="2"/>
      <c r="J221" s="2"/>
    </row>
    <row r="222" spans="1:10" ht="13.5" customHeight="1">
      <c r="A222" s="2"/>
      <c r="B222" s="2"/>
      <c r="C222" s="7"/>
      <c r="D222" s="2"/>
      <c r="E222" s="2"/>
      <c r="F222" s="2"/>
      <c r="G222" s="2"/>
      <c r="H222" s="2"/>
      <c r="I222" s="2"/>
      <c r="J222" s="2"/>
    </row>
    <row r="223" spans="1:10" ht="13.5" customHeight="1">
      <c r="A223" s="2"/>
      <c r="B223" s="2"/>
      <c r="C223" s="7"/>
      <c r="D223" s="2"/>
      <c r="E223" s="2"/>
      <c r="F223" s="2"/>
      <c r="G223" s="2"/>
      <c r="H223" s="2"/>
      <c r="I223" s="2"/>
      <c r="J223" s="2"/>
    </row>
    <row r="224" spans="1:10" ht="13.5" customHeight="1">
      <c r="A224" s="2"/>
      <c r="B224" s="2"/>
      <c r="C224" s="7"/>
      <c r="D224" s="2"/>
      <c r="E224" s="2"/>
      <c r="F224" s="2"/>
      <c r="G224" s="2"/>
      <c r="H224" s="2"/>
      <c r="I224" s="2"/>
      <c r="J224" s="2"/>
    </row>
    <row r="225" spans="1:10" ht="13.5" customHeight="1">
      <c r="A225" s="2"/>
      <c r="B225" s="2"/>
      <c r="C225" s="7"/>
      <c r="D225" s="2"/>
      <c r="E225" s="2"/>
      <c r="F225" s="2"/>
      <c r="G225" s="2"/>
      <c r="H225" s="2"/>
      <c r="I225" s="2"/>
      <c r="J225" s="2"/>
    </row>
    <row r="226" spans="1:10" ht="13.5" customHeight="1">
      <c r="A226" s="2"/>
      <c r="B226" s="2"/>
      <c r="C226" s="7"/>
      <c r="D226" s="2"/>
      <c r="E226" s="2"/>
      <c r="F226" s="2"/>
      <c r="G226" s="2"/>
      <c r="H226" s="2"/>
      <c r="I226" s="2"/>
      <c r="J226" s="2"/>
    </row>
    <row r="227" spans="1:10" ht="13.5" customHeight="1">
      <c r="A227" s="2"/>
      <c r="B227" s="2"/>
      <c r="C227" s="7"/>
      <c r="D227" s="2"/>
      <c r="E227" s="2"/>
      <c r="F227" s="2"/>
      <c r="G227" s="2"/>
      <c r="H227" s="2"/>
      <c r="I227" s="2"/>
      <c r="J227" s="2"/>
    </row>
    <row r="228" spans="1:10" ht="13.5" customHeight="1">
      <c r="A228" s="2"/>
      <c r="B228" s="2"/>
      <c r="C228" s="7"/>
      <c r="D228" s="2"/>
      <c r="E228" s="2"/>
      <c r="F228" s="2"/>
      <c r="G228" s="2"/>
      <c r="H228" s="2"/>
      <c r="I228" s="2"/>
      <c r="J228" s="2"/>
    </row>
    <row r="229" spans="1:10" ht="13.5" customHeight="1">
      <c r="A229" s="2"/>
      <c r="B229" s="2"/>
      <c r="C229" s="7"/>
      <c r="D229" s="2"/>
      <c r="E229" s="2"/>
      <c r="F229" s="2"/>
      <c r="G229" s="2"/>
      <c r="H229" s="2"/>
      <c r="I229" s="2"/>
      <c r="J229" s="2"/>
    </row>
    <row r="230" spans="1:10" ht="13.5" customHeight="1">
      <c r="A230" s="2"/>
      <c r="B230" s="2"/>
      <c r="C230" s="7"/>
      <c r="D230" s="2"/>
      <c r="E230" s="2"/>
      <c r="F230" s="2"/>
      <c r="G230" s="2"/>
      <c r="H230" s="2"/>
      <c r="I230" s="2"/>
      <c r="J230" s="2"/>
    </row>
    <row r="231" spans="1:10" ht="13.5" customHeight="1">
      <c r="A231" s="2"/>
      <c r="B231" s="2"/>
      <c r="C231" s="7"/>
      <c r="D231" s="2"/>
      <c r="E231" s="2"/>
      <c r="F231" s="2"/>
      <c r="G231" s="2"/>
      <c r="H231" s="2"/>
      <c r="I231" s="2"/>
      <c r="J231" s="2"/>
    </row>
    <row r="232" spans="1:10" ht="13.5" customHeight="1">
      <c r="A232" s="2"/>
      <c r="B232" s="2"/>
      <c r="C232" s="7"/>
      <c r="D232" s="2"/>
      <c r="E232" s="2"/>
      <c r="F232" s="2"/>
      <c r="G232" s="2"/>
      <c r="H232" s="2"/>
      <c r="I232" s="2"/>
      <c r="J232" s="2"/>
    </row>
    <row r="233" spans="1:10" ht="13.5" customHeight="1">
      <c r="A233" s="2"/>
      <c r="B233" s="2"/>
      <c r="C233" s="7"/>
      <c r="D233" s="2"/>
      <c r="E233" s="2"/>
      <c r="F233" s="2"/>
      <c r="G233" s="2"/>
      <c r="H233" s="2"/>
      <c r="I233" s="2"/>
      <c r="J233" s="2"/>
    </row>
    <row r="234" spans="1:10" ht="13.5" customHeight="1">
      <c r="A234" s="2"/>
      <c r="B234" s="2"/>
      <c r="C234" s="7"/>
      <c r="D234" s="2"/>
      <c r="E234" s="2"/>
      <c r="F234" s="2"/>
      <c r="G234" s="2"/>
      <c r="H234" s="2"/>
      <c r="I234" s="2"/>
      <c r="J234" s="2"/>
    </row>
    <row r="235" spans="1:10" ht="13.5" customHeight="1">
      <c r="A235" s="2"/>
      <c r="B235" s="2"/>
      <c r="C235" s="7"/>
      <c r="D235" s="2"/>
      <c r="E235" s="2"/>
      <c r="F235" s="2"/>
      <c r="G235" s="2"/>
      <c r="H235" s="2"/>
      <c r="I235" s="2"/>
      <c r="J235" s="2"/>
    </row>
    <row r="236" spans="1:10" ht="13.5" customHeight="1">
      <c r="A236" s="2"/>
      <c r="B236" s="2"/>
      <c r="C236" s="7"/>
      <c r="D236" s="2"/>
      <c r="E236" s="2"/>
      <c r="F236" s="2"/>
      <c r="G236" s="2"/>
      <c r="H236" s="2"/>
      <c r="I236" s="2"/>
      <c r="J236" s="2"/>
    </row>
    <row r="237" spans="1:10" ht="13.5" customHeight="1">
      <c r="A237" s="2"/>
      <c r="B237" s="2"/>
      <c r="C237" s="7"/>
      <c r="D237" s="2"/>
      <c r="E237" s="2"/>
      <c r="F237" s="2"/>
      <c r="G237" s="2"/>
      <c r="H237" s="2"/>
      <c r="I237" s="2"/>
      <c r="J237" s="2"/>
    </row>
    <row r="238" spans="1:10" ht="13.5" customHeight="1">
      <c r="A238" s="2"/>
      <c r="B238" s="2"/>
      <c r="C238" s="7"/>
      <c r="D238" s="2"/>
      <c r="E238" s="2"/>
      <c r="F238" s="2"/>
      <c r="G238" s="2"/>
      <c r="H238" s="2"/>
      <c r="I238" s="2"/>
      <c r="J238" s="2"/>
    </row>
    <row r="239" spans="1:10" ht="13.5" customHeight="1">
      <c r="A239" s="2"/>
      <c r="B239" s="2"/>
      <c r="C239" s="7"/>
      <c r="D239" s="2"/>
      <c r="E239" s="2"/>
      <c r="F239" s="2"/>
      <c r="G239" s="2"/>
      <c r="H239" s="2"/>
      <c r="I239" s="2"/>
      <c r="J239" s="2"/>
    </row>
    <row r="240" spans="1:10" ht="13.5" customHeight="1">
      <c r="A240" s="2"/>
      <c r="B240" s="2"/>
      <c r="C240" s="7"/>
      <c r="D240" s="2"/>
      <c r="E240" s="2"/>
      <c r="F240" s="2"/>
      <c r="G240" s="2"/>
      <c r="H240" s="2"/>
      <c r="I240" s="2"/>
      <c r="J240" s="2"/>
    </row>
    <row r="241" spans="1:10" ht="13.5" customHeight="1">
      <c r="A241" s="2"/>
      <c r="B241" s="2"/>
      <c r="C241" s="7"/>
      <c r="D241" s="2"/>
      <c r="E241" s="2"/>
      <c r="F241" s="2"/>
      <c r="G241" s="2"/>
      <c r="H241" s="2"/>
      <c r="I241" s="2"/>
      <c r="J241" s="2"/>
    </row>
    <row r="242" spans="1:10" ht="13.5" customHeight="1">
      <c r="A242" s="2"/>
      <c r="B242" s="2"/>
      <c r="C242" s="7"/>
      <c r="D242" s="2"/>
      <c r="E242" s="2"/>
      <c r="F242" s="2"/>
      <c r="G242" s="2"/>
      <c r="H242" s="2"/>
      <c r="I242" s="2"/>
      <c r="J242" s="2"/>
    </row>
    <row r="243" spans="1:10" ht="13.5" customHeight="1">
      <c r="A243" s="2"/>
      <c r="B243" s="2"/>
      <c r="C243" s="7"/>
      <c r="D243" s="2"/>
      <c r="E243" s="2"/>
      <c r="F243" s="2"/>
      <c r="G243" s="2"/>
      <c r="H243" s="2"/>
      <c r="I243" s="2"/>
      <c r="J243" s="2"/>
    </row>
    <row r="244" spans="1:10" ht="13.5" customHeight="1">
      <c r="A244" s="2"/>
      <c r="B244" s="2"/>
      <c r="C244" s="7"/>
      <c r="D244" s="2"/>
      <c r="E244" s="2"/>
      <c r="F244" s="2"/>
      <c r="G244" s="2"/>
      <c r="H244" s="2"/>
      <c r="I244" s="2"/>
      <c r="J244" s="2"/>
    </row>
    <row r="245" spans="1:10" ht="13.5" customHeight="1">
      <c r="A245" s="2"/>
      <c r="B245" s="2"/>
      <c r="C245" s="7"/>
      <c r="D245" s="2"/>
      <c r="E245" s="2"/>
      <c r="F245" s="2"/>
      <c r="G245" s="2"/>
      <c r="H245" s="2"/>
      <c r="I245" s="2"/>
      <c r="J245" s="2"/>
    </row>
    <row r="246" spans="1:10" ht="13.5" customHeight="1">
      <c r="A246" s="2"/>
      <c r="B246" s="2"/>
      <c r="C246" s="7"/>
      <c r="D246" s="2"/>
      <c r="E246" s="2"/>
      <c r="F246" s="2"/>
      <c r="G246" s="2"/>
      <c r="H246" s="2"/>
      <c r="I246" s="2"/>
      <c r="J246" s="2"/>
    </row>
    <row r="247" spans="1:10" ht="13.5" customHeight="1">
      <c r="A247" s="2"/>
      <c r="B247" s="2"/>
      <c r="C247" s="7"/>
      <c r="D247" s="2"/>
      <c r="E247" s="2"/>
      <c r="F247" s="2"/>
      <c r="G247" s="2"/>
      <c r="H247" s="2"/>
      <c r="I247" s="2"/>
      <c r="J247" s="2"/>
    </row>
    <row r="248" spans="1:10" ht="13.5" customHeight="1">
      <c r="A248" s="2"/>
      <c r="B248" s="2"/>
      <c r="C248" s="7"/>
      <c r="D248" s="2"/>
      <c r="E248" s="2"/>
      <c r="F248" s="2"/>
      <c r="G248" s="2"/>
      <c r="H248" s="2"/>
      <c r="I248" s="2"/>
      <c r="J248" s="2"/>
    </row>
    <row r="249" spans="1:10" ht="13.5" customHeight="1">
      <c r="A249" s="2"/>
      <c r="B249" s="2"/>
      <c r="C249" s="7"/>
      <c r="D249" s="2"/>
      <c r="E249" s="2"/>
      <c r="F249" s="2"/>
      <c r="G249" s="2"/>
      <c r="H249" s="2"/>
      <c r="I249" s="2"/>
      <c r="J249" s="2"/>
    </row>
    <row r="250" spans="1:10" ht="13.5" customHeight="1">
      <c r="A250" s="2"/>
      <c r="B250" s="2"/>
      <c r="C250" s="7"/>
      <c r="D250" s="2"/>
      <c r="E250" s="2"/>
      <c r="F250" s="2"/>
      <c r="G250" s="2"/>
      <c r="H250" s="2"/>
      <c r="I250" s="2"/>
      <c r="J250" s="2"/>
    </row>
    <row r="251" spans="1:10" ht="13.5" customHeight="1">
      <c r="A251" s="2"/>
      <c r="B251" s="2"/>
      <c r="C251" s="7"/>
      <c r="D251" s="2"/>
      <c r="E251" s="2"/>
      <c r="F251" s="2"/>
      <c r="G251" s="2"/>
      <c r="H251" s="2"/>
      <c r="I251" s="2"/>
      <c r="J251" s="2"/>
    </row>
    <row r="252" spans="1:10" ht="13.5" customHeight="1">
      <c r="A252" s="2"/>
      <c r="B252" s="2"/>
      <c r="C252" s="7"/>
      <c r="D252" s="2"/>
      <c r="E252" s="2"/>
      <c r="F252" s="2"/>
      <c r="G252" s="2"/>
      <c r="H252" s="2"/>
      <c r="I252" s="2"/>
      <c r="J252" s="2"/>
    </row>
    <row r="253" spans="1:10" ht="13.5" customHeight="1">
      <c r="A253" s="2"/>
      <c r="B253" s="2"/>
      <c r="C253" s="7"/>
      <c r="D253" s="2"/>
      <c r="E253" s="2"/>
      <c r="F253" s="2"/>
      <c r="G253" s="2"/>
      <c r="H253" s="2"/>
      <c r="I253" s="2"/>
      <c r="J253" s="2"/>
    </row>
    <row r="254" spans="1:10" ht="13.5" customHeight="1">
      <c r="A254" s="2"/>
      <c r="B254" s="2"/>
      <c r="C254" s="7"/>
      <c r="D254" s="2"/>
      <c r="E254" s="2"/>
      <c r="F254" s="2"/>
      <c r="G254" s="2"/>
      <c r="H254" s="2"/>
      <c r="I254" s="2"/>
      <c r="J254" s="2"/>
    </row>
    <row r="255" spans="1:10" ht="13.5" customHeight="1">
      <c r="A255" s="2"/>
      <c r="B255" s="2"/>
      <c r="C255" s="7"/>
      <c r="D255" s="2"/>
      <c r="E255" s="2"/>
      <c r="F255" s="2"/>
      <c r="G255" s="2"/>
      <c r="H255" s="2"/>
      <c r="I255" s="2"/>
      <c r="J255" s="2"/>
    </row>
    <row r="256" spans="1:10" ht="13.5" customHeight="1">
      <c r="A256" s="2"/>
      <c r="B256" s="2"/>
      <c r="C256" s="7"/>
      <c r="D256" s="2"/>
      <c r="E256" s="2"/>
      <c r="F256" s="2"/>
      <c r="G256" s="2"/>
      <c r="H256" s="2"/>
      <c r="I256" s="2"/>
      <c r="J256" s="2"/>
    </row>
    <row r="257" spans="1:10" ht="13.5" customHeight="1">
      <c r="A257" s="2"/>
      <c r="B257" s="2"/>
      <c r="C257" s="7"/>
      <c r="D257" s="2"/>
      <c r="E257" s="2"/>
      <c r="F257" s="2"/>
      <c r="G257" s="2"/>
      <c r="H257" s="2"/>
      <c r="I257" s="2"/>
      <c r="J257" s="2"/>
    </row>
    <row r="258" spans="1:10" ht="13.5" customHeight="1">
      <c r="A258" s="2"/>
      <c r="B258" s="2"/>
      <c r="C258" s="7"/>
      <c r="D258" s="2"/>
      <c r="E258" s="2"/>
      <c r="F258" s="2"/>
      <c r="G258" s="2"/>
      <c r="H258" s="2"/>
      <c r="I258" s="2"/>
      <c r="J258" s="2"/>
    </row>
    <row r="259" spans="1:10" ht="13.5" customHeight="1">
      <c r="A259" s="2"/>
      <c r="B259" s="2"/>
      <c r="C259" s="7"/>
      <c r="D259" s="2"/>
      <c r="E259" s="2"/>
      <c r="F259" s="2"/>
      <c r="G259" s="2"/>
      <c r="H259" s="2"/>
      <c r="I259" s="2"/>
      <c r="J259" s="2"/>
    </row>
    <row r="260" spans="1:10" ht="13.5" customHeight="1">
      <c r="A260" s="2"/>
      <c r="B260" s="2"/>
      <c r="C260" s="7"/>
      <c r="D260" s="2"/>
      <c r="E260" s="2"/>
      <c r="F260" s="2"/>
      <c r="G260" s="2"/>
      <c r="H260" s="2"/>
      <c r="I260" s="2"/>
      <c r="J260" s="2"/>
    </row>
    <row r="261" spans="1:10" ht="13.5" customHeight="1">
      <c r="A261" s="2"/>
      <c r="B261" s="2"/>
      <c r="C261" s="7"/>
      <c r="D261" s="2"/>
      <c r="E261" s="2"/>
      <c r="F261" s="2"/>
      <c r="G261" s="2"/>
      <c r="H261" s="2"/>
      <c r="I261" s="2"/>
      <c r="J261" s="2"/>
    </row>
    <row r="262" spans="1:10" ht="13.5" customHeight="1">
      <c r="A262" s="2"/>
      <c r="B262" s="2"/>
      <c r="C262" s="7"/>
      <c r="D262" s="2"/>
      <c r="E262" s="2"/>
      <c r="F262" s="2"/>
      <c r="G262" s="2"/>
      <c r="H262" s="2"/>
      <c r="I262" s="2"/>
      <c r="J262" s="2"/>
    </row>
    <row r="263" spans="1:10" ht="13.5" customHeight="1">
      <c r="A263" s="2"/>
      <c r="B263" s="2"/>
      <c r="C263" s="7"/>
      <c r="D263" s="2"/>
      <c r="E263" s="2"/>
      <c r="F263" s="2"/>
      <c r="G263" s="2"/>
      <c r="H263" s="2"/>
      <c r="I263" s="2"/>
      <c r="J263" s="2"/>
    </row>
    <row r="264" spans="1:10" ht="13.5" customHeight="1">
      <c r="A264" s="2"/>
      <c r="B264" s="2"/>
      <c r="C264" s="7"/>
      <c r="D264" s="2"/>
      <c r="E264" s="2"/>
      <c r="F264" s="2"/>
      <c r="G264" s="2"/>
      <c r="H264" s="2"/>
      <c r="I264" s="2"/>
      <c r="J264" s="2"/>
    </row>
    <row r="265" spans="1:10" ht="13.5" customHeight="1">
      <c r="A265" s="2"/>
      <c r="B265" s="2"/>
      <c r="C265" s="7"/>
      <c r="D265" s="2"/>
      <c r="E265" s="2"/>
      <c r="F265" s="2"/>
      <c r="G265" s="2"/>
      <c r="H265" s="2"/>
      <c r="I265" s="2"/>
      <c r="J265" s="2"/>
    </row>
    <row r="266" spans="1:10" ht="13.5" customHeight="1">
      <c r="A266" s="2"/>
      <c r="B266" s="2"/>
      <c r="C266" s="7"/>
      <c r="D266" s="2"/>
      <c r="E266" s="2"/>
      <c r="F266" s="2"/>
      <c r="G266" s="2"/>
      <c r="H266" s="2"/>
      <c r="I266" s="2"/>
      <c r="J266" s="2"/>
    </row>
    <row r="267" spans="1:10" ht="13.5" customHeight="1">
      <c r="A267" s="2"/>
      <c r="B267" s="2"/>
      <c r="C267" s="7"/>
      <c r="D267" s="2"/>
      <c r="E267" s="2"/>
      <c r="F267" s="2"/>
      <c r="G267" s="2"/>
      <c r="H267" s="2"/>
      <c r="I267" s="2"/>
      <c r="J267" s="2"/>
    </row>
    <row r="268" spans="1:10" ht="13.5" customHeight="1">
      <c r="A268" s="2"/>
      <c r="B268" s="2"/>
      <c r="C268" s="7"/>
      <c r="D268" s="2"/>
      <c r="E268" s="2"/>
      <c r="F268" s="2"/>
      <c r="G268" s="2"/>
      <c r="H268" s="2"/>
      <c r="I268" s="2"/>
      <c r="J268" s="2"/>
    </row>
    <row r="269" spans="1:10" ht="13.5" customHeight="1">
      <c r="A269" s="2"/>
      <c r="B269" s="2"/>
      <c r="C269" s="7"/>
      <c r="D269" s="2"/>
      <c r="E269" s="2"/>
      <c r="F269" s="2"/>
      <c r="G269" s="2"/>
      <c r="H269" s="2"/>
      <c r="I269" s="2"/>
      <c r="J269" s="2"/>
    </row>
    <row r="270" spans="1:10" ht="13.5" customHeight="1">
      <c r="A270" s="2"/>
      <c r="B270" s="2"/>
      <c r="C270" s="7"/>
      <c r="D270" s="2"/>
      <c r="E270" s="2"/>
      <c r="F270" s="2"/>
      <c r="G270" s="2"/>
      <c r="H270" s="2"/>
      <c r="I270" s="2"/>
      <c r="J270" s="2"/>
    </row>
    <row r="271" spans="1:10" ht="13.5" customHeight="1">
      <c r="A271" s="2"/>
      <c r="B271" s="2"/>
      <c r="C271" s="7"/>
      <c r="D271" s="2"/>
      <c r="E271" s="2"/>
      <c r="F271" s="2"/>
      <c r="G271" s="2"/>
      <c r="H271" s="2"/>
      <c r="I271" s="2"/>
      <c r="J271" s="2"/>
    </row>
    <row r="272" spans="1:10" ht="13.5" customHeight="1">
      <c r="A272" s="2"/>
      <c r="B272" s="2"/>
      <c r="C272" s="7"/>
      <c r="D272" s="2"/>
      <c r="E272" s="2"/>
      <c r="F272" s="2"/>
      <c r="G272" s="2"/>
      <c r="H272" s="2"/>
      <c r="I272" s="2"/>
      <c r="J272" s="2"/>
    </row>
    <row r="273" spans="1:10" ht="13.5" customHeight="1">
      <c r="A273" s="2"/>
      <c r="B273" s="2"/>
      <c r="C273" s="7"/>
      <c r="D273" s="2"/>
      <c r="E273" s="2"/>
      <c r="F273" s="2"/>
      <c r="G273" s="2"/>
      <c r="H273" s="2"/>
      <c r="I273" s="2"/>
      <c r="J273" s="2"/>
    </row>
    <row r="274" spans="1:10" ht="13.5" customHeight="1">
      <c r="A274" s="2"/>
      <c r="B274" s="2"/>
      <c r="C274" s="7"/>
      <c r="D274" s="2"/>
      <c r="E274" s="2"/>
      <c r="F274" s="2"/>
      <c r="G274" s="2"/>
      <c r="H274" s="2"/>
      <c r="I274" s="2"/>
      <c r="J274" s="2"/>
    </row>
    <row r="275" spans="1:10" ht="13.5" customHeight="1">
      <c r="A275" s="2"/>
      <c r="B275" s="2"/>
      <c r="C275" s="7"/>
      <c r="D275" s="2"/>
      <c r="E275" s="2"/>
      <c r="F275" s="2"/>
      <c r="G275" s="2"/>
      <c r="H275" s="2"/>
      <c r="I275" s="2"/>
      <c r="J275" s="2"/>
    </row>
    <row r="276" spans="1:10" ht="13.5" customHeight="1">
      <c r="A276" s="2"/>
      <c r="B276" s="2"/>
      <c r="C276" s="7"/>
      <c r="D276" s="2"/>
      <c r="E276" s="2"/>
      <c r="F276" s="2"/>
      <c r="G276" s="2"/>
      <c r="H276" s="2"/>
      <c r="I276" s="2"/>
      <c r="J276" s="2"/>
    </row>
    <row r="277" spans="1:10" ht="13.5" customHeight="1">
      <c r="A277" s="2"/>
      <c r="B277" s="2"/>
      <c r="C277" s="7"/>
      <c r="D277" s="2"/>
      <c r="E277" s="2"/>
      <c r="F277" s="2"/>
      <c r="G277" s="2"/>
      <c r="H277" s="2"/>
      <c r="I277" s="2"/>
      <c r="J277" s="2"/>
    </row>
    <row r="278" spans="1:10" ht="13.5" customHeight="1">
      <c r="A278" s="2"/>
      <c r="B278" s="2"/>
      <c r="C278" s="7"/>
      <c r="D278" s="2"/>
      <c r="E278" s="2"/>
      <c r="F278" s="2"/>
      <c r="G278" s="2"/>
      <c r="H278" s="2"/>
      <c r="I278" s="2"/>
      <c r="J278" s="2"/>
    </row>
    <row r="279" spans="1:10" ht="13.5" customHeight="1">
      <c r="A279" s="2"/>
      <c r="B279" s="2"/>
      <c r="C279" s="7"/>
      <c r="D279" s="2"/>
      <c r="E279" s="2"/>
      <c r="F279" s="2"/>
      <c r="G279" s="2"/>
      <c r="H279" s="2"/>
      <c r="I279" s="2"/>
      <c r="J279" s="2"/>
    </row>
    <row r="280" spans="1:10" ht="13.5" customHeight="1">
      <c r="A280" s="2"/>
      <c r="B280" s="2"/>
      <c r="C280" s="7"/>
      <c r="D280" s="2"/>
      <c r="E280" s="2"/>
      <c r="F280" s="2"/>
      <c r="G280" s="2"/>
      <c r="H280" s="2"/>
      <c r="I280" s="2"/>
      <c r="J280" s="2"/>
    </row>
    <row r="281" spans="1:10" ht="13.5" customHeight="1">
      <c r="A281" s="2"/>
      <c r="B281" s="2"/>
      <c r="C281" s="7"/>
      <c r="D281" s="2"/>
      <c r="E281" s="2"/>
      <c r="F281" s="2"/>
      <c r="G281" s="2"/>
      <c r="H281" s="2"/>
      <c r="I281" s="2"/>
      <c r="J281" s="2"/>
    </row>
    <row r="282" spans="1:10" ht="13.5" customHeight="1">
      <c r="A282" s="2"/>
      <c r="B282" s="2"/>
      <c r="C282" s="7"/>
      <c r="D282" s="2"/>
      <c r="E282" s="2"/>
      <c r="F282" s="2"/>
      <c r="G282" s="2"/>
      <c r="H282" s="2"/>
      <c r="I282" s="2"/>
      <c r="J282" s="2"/>
    </row>
    <row r="283" spans="1:10" ht="13.5" customHeight="1">
      <c r="A283" s="2"/>
      <c r="B283" s="2"/>
      <c r="C283" s="7"/>
      <c r="D283" s="2"/>
      <c r="E283" s="2"/>
      <c r="F283" s="2"/>
      <c r="G283" s="2"/>
      <c r="H283" s="2"/>
      <c r="I283" s="2"/>
      <c r="J283" s="2"/>
    </row>
    <row r="284" spans="1:10" ht="13.5" customHeight="1">
      <c r="A284" s="2"/>
      <c r="B284" s="2"/>
      <c r="C284" s="7"/>
      <c r="D284" s="2"/>
      <c r="E284" s="2"/>
      <c r="F284" s="2"/>
      <c r="G284" s="2"/>
      <c r="H284" s="2"/>
      <c r="I284" s="2"/>
      <c r="J284" s="2"/>
    </row>
    <row r="285" spans="1:10" ht="13.5" customHeight="1">
      <c r="A285" s="2"/>
      <c r="B285" s="2"/>
      <c r="C285" s="7"/>
      <c r="D285" s="2"/>
      <c r="E285" s="2"/>
      <c r="F285" s="2"/>
      <c r="G285" s="2"/>
      <c r="H285" s="2"/>
      <c r="I285" s="2"/>
      <c r="J285" s="2"/>
    </row>
    <row r="286" spans="1:10" ht="13.5" customHeight="1">
      <c r="A286" s="2"/>
      <c r="B286" s="2"/>
      <c r="C286" s="7"/>
      <c r="D286" s="2"/>
      <c r="E286" s="2"/>
      <c r="F286" s="2"/>
      <c r="G286" s="2"/>
      <c r="H286" s="2"/>
      <c r="I286" s="2"/>
      <c r="J286" s="2"/>
    </row>
    <row r="287" spans="1:10" ht="13.5" customHeight="1">
      <c r="A287" s="2"/>
      <c r="B287" s="2"/>
      <c r="C287" s="7"/>
      <c r="D287" s="2"/>
      <c r="E287" s="2"/>
      <c r="F287" s="2"/>
      <c r="G287" s="2"/>
      <c r="H287" s="2"/>
      <c r="I287" s="2"/>
      <c r="J287" s="2"/>
    </row>
    <row r="288" spans="1:10" ht="13.5" customHeight="1">
      <c r="A288" s="2"/>
      <c r="B288" s="2"/>
      <c r="C288" s="7"/>
      <c r="D288" s="2"/>
      <c r="E288" s="2"/>
      <c r="F288" s="2"/>
      <c r="G288" s="2"/>
      <c r="H288" s="2"/>
      <c r="I288" s="2"/>
      <c r="J288" s="2"/>
    </row>
    <row r="289" spans="1:10" ht="13.5" customHeight="1">
      <c r="A289" s="2"/>
      <c r="B289" s="2"/>
      <c r="C289" s="7"/>
      <c r="D289" s="2"/>
      <c r="E289" s="2"/>
      <c r="F289" s="2"/>
      <c r="G289" s="2"/>
      <c r="H289" s="2"/>
      <c r="I289" s="2"/>
      <c r="J289" s="2"/>
    </row>
    <row r="290" spans="1:10" ht="13.5" customHeight="1">
      <c r="A290" s="2"/>
      <c r="B290" s="2"/>
      <c r="C290" s="7"/>
      <c r="D290" s="2"/>
      <c r="E290" s="2"/>
      <c r="F290" s="2"/>
      <c r="G290" s="2"/>
      <c r="H290" s="2"/>
      <c r="I290" s="2"/>
      <c r="J290" s="2"/>
    </row>
    <row r="291" spans="1:10" ht="13.5" customHeight="1">
      <c r="A291" s="2"/>
      <c r="B291" s="2"/>
      <c r="C291" s="7"/>
      <c r="D291" s="2"/>
      <c r="E291" s="2"/>
      <c r="F291" s="2"/>
      <c r="G291" s="2"/>
      <c r="H291" s="2"/>
      <c r="I291" s="2"/>
      <c r="J291" s="2"/>
    </row>
    <row r="292" spans="1:10" ht="13.5" customHeight="1">
      <c r="A292" s="2"/>
      <c r="B292" s="2"/>
      <c r="C292" s="7"/>
      <c r="D292" s="2"/>
      <c r="E292" s="2"/>
      <c r="F292" s="2"/>
      <c r="G292" s="2"/>
      <c r="H292" s="2"/>
      <c r="I292" s="2"/>
      <c r="J292" s="2"/>
    </row>
    <row r="293" spans="1:10" ht="13.5" customHeight="1">
      <c r="A293" s="2"/>
      <c r="B293" s="2"/>
      <c r="C293" s="7"/>
      <c r="D293" s="2"/>
      <c r="E293" s="2"/>
      <c r="F293" s="2"/>
      <c r="G293" s="2"/>
      <c r="H293" s="2"/>
      <c r="I293" s="2"/>
      <c r="J293" s="2"/>
    </row>
    <row r="294" spans="1:10" ht="13.5" customHeight="1">
      <c r="A294" s="2"/>
      <c r="B294" s="2"/>
      <c r="C294" s="7"/>
      <c r="D294" s="2"/>
      <c r="E294" s="2"/>
      <c r="F294" s="2"/>
      <c r="G294" s="2"/>
      <c r="H294" s="2"/>
      <c r="I294" s="2"/>
      <c r="J294" s="2"/>
    </row>
    <row r="295" spans="1:10" ht="13.5" customHeight="1">
      <c r="A295" s="2"/>
      <c r="B295" s="2"/>
      <c r="C295" s="7"/>
      <c r="D295" s="2"/>
      <c r="E295" s="2"/>
      <c r="F295" s="2"/>
      <c r="G295" s="2"/>
      <c r="H295" s="2"/>
      <c r="I295" s="2"/>
      <c r="J295" s="2"/>
    </row>
    <row r="296" spans="1:10" ht="13.5" customHeight="1">
      <c r="A296" s="2"/>
      <c r="B296" s="2"/>
      <c r="C296" s="7"/>
      <c r="D296" s="2"/>
      <c r="E296" s="2"/>
      <c r="F296" s="2"/>
      <c r="G296" s="2"/>
      <c r="H296" s="2"/>
      <c r="I296" s="2"/>
      <c r="J296" s="2"/>
    </row>
    <row r="297" spans="1:10" ht="13.5" customHeight="1">
      <c r="A297" s="2"/>
      <c r="B297" s="2"/>
      <c r="C297" s="7"/>
      <c r="D297" s="2"/>
      <c r="E297" s="2"/>
      <c r="F297" s="2"/>
      <c r="G297" s="2"/>
      <c r="H297" s="2"/>
      <c r="I297" s="2"/>
      <c r="J297" s="2"/>
    </row>
    <row r="298" spans="1:10" ht="13.5" customHeight="1">
      <c r="A298" s="2"/>
      <c r="B298" s="2"/>
      <c r="C298" s="7"/>
      <c r="D298" s="2"/>
      <c r="E298" s="2"/>
      <c r="F298" s="2"/>
      <c r="G298" s="2"/>
      <c r="H298" s="2"/>
      <c r="I298" s="2"/>
      <c r="J298" s="2"/>
    </row>
    <row r="299" spans="1:10" ht="13.5" customHeight="1">
      <c r="A299" s="2"/>
      <c r="B299" s="2"/>
      <c r="C299" s="7"/>
      <c r="D299" s="2"/>
      <c r="E299" s="2"/>
      <c r="F299" s="2"/>
      <c r="G299" s="2"/>
      <c r="H299" s="2"/>
      <c r="I299" s="2"/>
      <c r="J299" s="2"/>
    </row>
    <row r="300" spans="1:10" ht="13.5" customHeight="1">
      <c r="A300" s="2"/>
      <c r="B300" s="2"/>
      <c r="C300" s="7"/>
      <c r="D300" s="2"/>
      <c r="E300" s="2"/>
      <c r="F300" s="2"/>
      <c r="G300" s="2"/>
      <c r="H300" s="2"/>
      <c r="I300" s="2"/>
      <c r="J300" s="2"/>
    </row>
    <row r="301" spans="1:10" ht="13.5" customHeight="1">
      <c r="A301" s="2"/>
      <c r="B301" s="2"/>
      <c r="C301" s="7"/>
      <c r="D301" s="2"/>
      <c r="E301" s="2"/>
      <c r="F301" s="2"/>
      <c r="G301" s="2"/>
      <c r="H301" s="2"/>
      <c r="I301" s="2"/>
      <c r="J301" s="2"/>
    </row>
    <row r="302" spans="1:10" ht="13.5" customHeight="1">
      <c r="A302" s="2"/>
      <c r="B302" s="2"/>
      <c r="C302" s="7"/>
      <c r="D302" s="2"/>
      <c r="E302" s="2"/>
      <c r="F302" s="2"/>
      <c r="G302" s="2"/>
      <c r="H302" s="2"/>
      <c r="I302" s="2"/>
      <c r="J302" s="2"/>
    </row>
    <row r="303" spans="1:10" ht="13.5" customHeight="1">
      <c r="A303" s="2"/>
      <c r="B303" s="2"/>
      <c r="C303" s="7"/>
      <c r="D303" s="2"/>
      <c r="E303" s="2"/>
      <c r="F303" s="2"/>
      <c r="G303" s="2"/>
      <c r="H303" s="2"/>
      <c r="I303" s="2"/>
      <c r="J303" s="2"/>
    </row>
    <row r="304" spans="1:10" ht="13.5" customHeight="1">
      <c r="A304" s="2"/>
      <c r="B304" s="2"/>
      <c r="C304" s="7"/>
      <c r="D304" s="2"/>
      <c r="E304" s="2"/>
      <c r="F304" s="2"/>
      <c r="G304" s="2"/>
      <c r="H304" s="2"/>
      <c r="I304" s="2"/>
      <c r="J304" s="2"/>
    </row>
    <row r="305" spans="1:10" ht="13.5" customHeight="1">
      <c r="A305" s="2"/>
      <c r="B305" s="2"/>
      <c r="C305" s="7"/>
      <c r="D305" s="2"/>
      <c r="E305" s="2"/>
      <c r="F305" s="2"/>
      <c r="G305" s="2"/>
      <c r="H305" s="2"/>
      <c r="I305" s="2"/>
      <c r="J305" s="2"/>
    </row>
    <row r="306" spans="1:10" ht="13.5" customHeight="1">
      <c r="A306" s="2"/>
      <c r="B306" s="2"/>
      <c r="C306" s="7"/>
      <c r="D306" s="2"/>
      <c r="E306" s="2"/>
      <c r="F306" s="2"/>
      <c r="G306" s="2"/>
      <c r="H306" s="2"/>
      <c r="I306" s="2"/>
      <c r="J306" s="2"/>
    </row>
    <row r="307" spans="1:10" ht="13.5" customHeight="1">
      <c r="A307" s="2"/>
      <c r="B307" s="2"/>
      <c r="C307" s="7"/>
      <c r="D307" s="2"/>
      <c r="E307" s="2"/>
      <c r="F307" s="2"/>
      <c r="G307" s="2"/>
      <c r="H307" s="2"/>
      <c r="I307" s="2"/>
      <c r="J307" s="2"/>
    </row>
    <row r="308" spans="1:10" ht="13.5" customHeight="1">
      <c r="A308" s="2"/>
      <c r="B308" s="2"/>
      <c r="C308" s="7"/>
      <c r="D308" s="2"/>
      <c r="E308" s="2"/>
      <c r="F308" s="2"/>
      <c r="G308" s="2"/>
      <c r="H308" s="2"/>
      <c r="I308" s="2"/>
      <c r="J308" s="2"/>
    </row>
    <row r="309" spans="1:10" ht="13.5" customHeight="1">
      <c r="A309" s="2"/>
      <c r="B309" s="2"/>
      <c r="C309" s="7"/>
      <c r="D309" s="2"/>
      <c r="E309" s="2"/>
      <c r="F309" s="2"/>
      <c r="G309" s="2"/>
      <c r="H309" s="2"/>
      <c r="I309" s="2"/>
      <c r="J309" s="2"/>
    </row>
    <row r="310" spans="1:10" ht="13.5" customHeight="1">
      <c r="A310" s="2"/>
      <c r="B310" s="2"/>
      <c r="C310" s="7"/>
      <c r="D310" s="2"/>
      <c r="E310" s="2"/>
      <c r="F310" s="2"/>
      <c r="G310" s="2"/>
      <c r="H310" s="2"/>
      <c r="I310" s="2"/>
      <c r="J310" s="2"/>
    </row>
    <row r="311" spans="1:10" ht="13.5" customHeight="1">
      <c r="A311" s="2"/>
      <c r="B311" s="2"/>
      <c r="C311" s="7"/>
      <c r="D311" s="2"/>
      <c r="E311" s="2"/>
      <c r="F311" s="2"/>
      <c r="G311" s="2"/>
      <c r="H311" s="2"/>
      <c r="I311" s="2"/>
      <c r="J311" s="2"/>
    </row>
    <row r="312" spans="1:10" ht="13.5" customHeight="1">
      <c r="A312" s="2"/>
      <c r="B312" s="2"/>
      <c r="C312" s="7"/>
      <c r="D312" s="2"/>
      <c r="E312" s="2"/>
      <c r="F312" s="2"/>
      <c r="G312" s="2"/>
      <c r="H312" s="2"/>
      <c r="I312" s="2"/>
      <c r="J312" s="2"/>
    </row>
    <row r="313" spans="1:10" ht="13.5" customHeight="1">
      <c r="A313" s="2"/>
      <c r="B313" s="2"/>
      <c r="C313" s="7"/>
      <c r="D313" s="2"/>
      <c r="E313" s="2"/>
      <c r="F313" s="2"/>
      <c r="G313" s="2"/>
      <c r="H313" s="2"/>
      <c r="I313" s="2"/>
      <c r="J313" s="2"/>
    </row>
    <row r="314" spans="1:10" ht="13.5" customHeight="1">
      <c r="A314" s="2"/>
      <c r="B314" s="2"/>
      <c r="C314" s="7"/>
      <c r="D314" s="2"/>
      <c r="E314" s="2"/>
      <c r="F314" s="2"/>
      <c r="G314" s="2"/>
      <c r="H314" s="2"/>
      <c r="I314" s="2"/>
      <c r="J314" s="2"/>
    </row>
    <row r="315" spans="1:10" ht="13.5" customHeight="1">
      <c r="A315" s="2"/>
      <c r="B315" s="2"/>
      <c r="C315" s="7"/>
      <c r="D315" s="2"/>
      <c r="E315" s="2"/>
      <c r="F315" s="2"/>
      <c r="G315" s="2"/>
      <c r="H315" s="2"/>
      <c r="I315" s="2"/>
      <c r="J315" s="2"/>
    </row>
    <row r="316" spans="1:10" ht="13.5" customHeight="1">
      <c r="A316" s="2"/>
      <c r="B316" s="2"/>
      <c r="C316" s="7"/>
      <c r="D316" s="2"/>
      <c r="E316" s="2"/>
      <c r="F316" s="2"/>
      <c r="G316" s="2"/>
      <c r="H316" s="2"/>
      <c r="I316" s="2"/>
      <c r="J316" s="2"/>
    </row>
    <row r="317" spans="1:10" ht="13.5" customHeight="1">
      <c r="A317" s="2"/>
      <c r="B317" s="2"/>
      <c r="C317" s="7"/>
      <c r="D317" s="2"/>
      <c r="E317" s="2"/>
      <c r="F317" s="2"/>
      <c r="G317" s="2"/>
      <c r="H317" s="2"/>
      <c r="I317" s="2"/>
      <c r="J317" s="2"/>
    </row>
    <row r="318" spans="1:10" ht="13.5" customHeight="1">
      <c r="A318" s="2"/>
      <c r="B318" s="2"/>
      <c r="C318" s="7"/>
      <c r="D318" s="2"/>
      <c r="E318" s="2"/>
      <c r="F318" s="2"/>
      <c r="G318" s="2"/>
      <c r="H318" s="2"/>
      <c r="I318" s="2"/>
      <c r="J318" s="2"/>
    </row>
    <row r="319" spans="1:10" ht="13.5" customHeight="1">
      <c r="A319" s="2"/>
      <c r="B319" s="2"/>
      <c r="C319" s="7"/>
      <c r="D319" s="2"/>
      <c r="E319" s="2"/>
      <c r="F319" s="2"/>
      <c r="G319" s="2"/>
      <c r="H319" s="2"/>
      <c r="I319" s="2"/>
      <c r="J319" s="2"/>
    </row>
    <row r="320" spans="1:10" ht="13.5" customHeight="1">
      <c r="A320" s="2"/>
      <c r="B320" s="2"/>
      <c r="C320" s="7"/>
      <c r="D320" s="2"/>
      <c r="E320" s="2"/>
      <c r="F320" s="2"/>
      <c r="G320" s="2"/>
      <c r="H320" s="2"/>
      <c r="I320" s="2"/>
      <c r="J320" s="2"/>
    </row>
    <row r="321" spans="1:10" ht="13.5" customHeight="1">
      <c r="A321" s="2"/>
      <c r="B321" s="2"/>
      <c r="C321" s="7"/>
      <c r="D321" s="2"/>
      <c r="E321" s="2"/>
      <c r="F321" s="2"/>
      <c r="G321" s="2"/>
      <c r="H321" s="2"/>
      <c r="I321" s="2"/>
      <c r="J321" s="2"/>
    </row>
    <row r="322" spans="1:10" ht="13.5" customHeight="1">
      <c r="A322" s="2"/>
      <c r="B322" s="2"/>
      <c r="C322" s="7"/>
      <c r="D322" s="2"/>
      <c r="E322" s="2"/>
      <c r="F322" s="2"/>
      <c r="G322" s="2"/>
      <c r="H322" s="2"/>
      <c r="I322" s="2"/>
      <c r="J322" s="2"/>
    </row>
    <row r="323" spans="1:10" ht="13.5" customHeight="1">
      <c r="A323" s="2"/>
      <c r="B323" s="2"/>
      <c r="C323" s="7"/>
      <c r="D323" s="2"/>
      <c r="E323" s="2"/>
      <c r="F323" s="2"/>
      <c r="G323" s="2"/>
      <c r="H323" s="2"/>
      <c r="I323" s="2"/>
      <c r="J323" s="2"/>
    </row>
    <row r="324" spans="1:10" ht="13.5" customHeight="1">
      <c r="A324" s="2"/>
      <c r="B324" s="2"/>
      <c r="C324" s="7"/>
      <c r="D324" s="2"/>
      <c r="E324" s="2"/>
      <c r="F324" s="2"/>
      <c r="G324" s="2"/>
      <c r="H324" s="2"/>
      <c r="I324" s="2"/>
      <c r="J324" s="2"/>
    </row>
    <row r="325" spans="1:10" ht="13.5" customHeight="1">
      <c r="A325" s="2"/>
      <c r="B325" s="2"/>
      <c r="C325" s="7"/>
      <c r="D325" s="2"/>
      <c r="E325" s="2"/>
      <c r="F325" s="2"/>
      <c r="G325" s="2"/>
      <c r="H325" s="2"/>
      <c r="I325" s="2"/>
      <c r="J325" s="2"/>
    </row>
    <row r="326" spans="1:10" ht="13.5" customHeight="1">
      <c r="A326" s="2"/>
      <c r="B326" s="2"/>
      <c r="C326" s="7"/>
      <c r="D326" s="2"/>
      <c r="E326" s="2"/>
      <c r="F326" s="2"/>
      <c r="G326" s="2"/>
      <c r="H326" s="2"/>
      <c r="I326" s="2"/>
      <c r="J326" s="2"/>
    </row>
    <row r="327" spans="1:10" ht="13.5" customHeight="1">
      <c r="A327" s="2"/>
      <c r="B327" s="2"/>
      <c r="C327" s="7"/>
      <c r="D327" s="2"/>
      <c r="E327" s="2"/>
      <c r="F327" s="2"/>
      <c r="G327" s="2"/>
      <c r="H327" s="2"/>
      <c r="I327" s="2"/>
      <c r="J327" s="2"/>
    </row>
    <row r="328" spans="1:10" ht="13.5" customHeight="1">
      <c r="A328" s="2"/>
      <c r="B328" s="2"/>
      <c r="C328" s="7"/>
      <c r="D328" s="2"/>
      <c r="E328" s="2"/>
      <c r="F328" s="2"/>
      <c r="G328" s="2"/>
      <c r="H328" s="2"/>
      <c r="I328" s="2"/>
      <c r="J328" s="2"/>
    </row>
    <row r="329" spans="1:10" ht="13.5" customHeight="1">
      <c r="A329" s="2"/>
      <c r="B329" s="2"/>
      <c r="C329" s="7"/>
      <c r="D329" s="2"/>
      <c r="E329" s="2"/>
      <c r="F329" s="2"/>
      <c r="G329" s="2"/>
      <c r="H329" s="2"/>
      <c r="I329" s="2"/>
      <c r="J329" s="2"/>
    </row>
    <row r="330" spans="1:10" ht="13.5" customHeight="1">
      <c r="A330" s="2"/>
      <c r="B330" s="2"/>
      <c r="C330" s="7"/>
      <c r="D330" s="2"/>
      <c r="E330" s="2"/>
      <c r="F330" s="2"/>
      <c r="G330" s="2"/>
      <c r="H330" s="2"/>
      <c r="I330" s="2"/>
      <c r="J330" s="2"/>
    </row>
    <row r="331" spans="1:10" ht="13.5" customHeight="1">
      <c r="A331" s="2"/>
      <c r="B331" s="2"/>
      <c r="C331" s="7"/>
      <c r="D331" s="2"/>
      <c r="E331" s="2"/>
      <c r="F331" s="2"/>
      <c r="G331" s="2"/>
      <c r="H331" s="2"/>
      <c r="I331" s="2"/>
      <c r="J331" s="2"/>
    </row>
    <row r="332" spans="1:10" ht="13.5" customHeight="1">
      <c r="A332" s="2"/>
      <c r="B332" s="2"/>
      <c r="C332" s="7"/>
      <c r="D332" s="2"/>
      <c r="E332" s="2"/>
      <c r="F332" s="2"/>
      <c r="G332" s="2"/>
      <c r="H332" s="2"/>
      <c r="I332" s="2"/>
      <c r="J332" s="2"/>
    </row>
    <row r="333" spans="1:10" ht="13.5" customHeight="1">
      <c r="A333" s="2"/>
      <c r="B333" s="2"/>
      <c r="C333" s="7"/>
      <c r="D333" s="2"/>
      <c r="E333" s="2"/>
      <c r="F333" s="2"/>
      <c r="G333" s="2"/>
      <c r="H333" s="2"/>
      <c r="I333" s="2"/>
      <c r="J333" s="2"/>
    </row>
    <row r="334" spans="1:10" ht="13.5" customHeight="1">
      <c r="A334" s="2"/>
      <c r="B334" s="2"/>
      <c r="C334" s="7"/>
      <c r="D334" s="2"/>
      <c r="E334" s="2"/>
      <c r="F334" s="2"/>
      <c r="G334" s="2"/>
      <c r="H334" s="2"/>
      <c r="I334" s="2"/>
      <c r="J334" s="2"/>
    </row>
    <row r="335" spans="1:10" ht="13.5" customHeight="1">
      <c r="A335" s="2"/>
      <c r="B335" s="2"/>
      <c r="C335" s="7"/>
      <c r="D335" s="2"/>
      <c r="E335" s="2"/>
      <c r="F335" s="2"/>
      <c r="G335" s="2"/>
      <c r="H335" s="2"/>
      <c r="I335" s="2"/>
      <c r="J335" s="2"/>
    </row>
    <row r="336" spans="1:10" ht="13.5" customHeight="1">
      <c r="A336" s="2"/>
      <c r="B336" s="2"/>
      <c r="C336" s="7"/>
      <c r="D336" s="2"/>
      <c r="E336" s="2"/>
      <c r="F336" s="2"/>
      <c r="G336" s="2"/>
      <c r="H336" s="2"/>
      <c r="I336" s="2"/>
      <c r="J336" s="2"/>
    </row>
    <row r="337" spans="1:10" ht="13.5" customHeight="1">
      <c r="A337" s="2"/>
      <c r="B337" s="2"/>
      <c r="C337" s="7"/>
      <c r="D337" s="2"/>
      <c r="E337" s="2"/>
      <c r="F337" s="2"/>
      <c r="G337" s="2"/>
      <c r="H337" s="2"/>
      <c r="I337" s="2"/>
      <c r="J337" s="2"/>
    </row>
    <row r="338" spans="1:10" ht="13.5" customHeight="1">
      <c r="A338" s="2"/>
      <c r="B338" s="2"/>
      <c r="C338" s="7"/>
      <c r="D338" s="2"/>
      <c r="E338" s="2"/>
      <c r="F338" s="2"/>
      <c r="G338" s="2"/>
      <c r="H338" s="2"/>
      <c r="I338" s="2"/>
      <c r="J338" s="2"/>
    </row>
    <row r="339" spans="1:10" ht="13.5" customHeight="1">
      <c r="A339" s="2"/>
      <c r="B339" s="2"/>
      <c r="C339" s="7"/>
      <c r="D339" s="2"/>
      <c r="E339" s="2"/>
      <c r="F339" s="2"/>
      <c r="G339" s="2"/>
      <c r="H339" s="2"/>
      <c r="I339" s="2"/>
      <c r="J339" s="2"/>
    </row>
    <row r="340" spans="1:10" ht="13.5" customHeight="1">
      <c r="A340" s="2"/>
      <c r="B340" s="2"/>
      <c r="C340" s="7"/>
      <c r="D340" s="2"/>
      <c r="E340" s="2"/>
      <c r="F340" s="2"/>
      <c r="G340" s="2"/>
      <c r="H340" s="2"/>
      <c r="I340" s="2"/>
      <c r="J340" s="2"/>
    </row>
    <row r="341" spans="1:10" ht="13.5" customHeight="1">
      <c r="A341" s="2"/>
      <c r="B341" s="2"/>
      <c r="C341" s="7"/>
      <c r="D341" s="2"/>
      <c r="E341" s="2"/>
      <c r="F341" s="2"/>
      <c r="G341" s="2"/>
      <c r="H341" s="2"/>
      <c r="I341" s="2"/>
      <c r="J341" s="2"/>
    </row>
    <row r="342" spans="1:10" ht="13.5" customHeight="1">
      <c r="A342" s="2"/>
      <c r="B342" s="2"/>
      <c r="C342" s="7"/>
      <c r="D342" s="2"/>
      <c r="E342" s="2"/>
      <c r="F342" s="2"/>
      <c r="G342" s="2"/>
      <c r="H342" s="2"/>
      <c r="I342" s="2"/>
      <c r="J342" s="2"/>
    </row>
    <row r="343" spans="1:10" ht="13.5" customHeight="1">
      <c r="A343" s="2"/>
      <c r="B343" s="2"/>
      <c r="C343" s="7"/>
      <c r="D343" s="2"/>
      <c r="E343" s="2"/>
      <c r="F343" s="2"/>
      <c r="G343" s="2"/>
      <c r="H343" s="2"/>
      <c r="I343" s="2"/>
      <c r="J343" s="2"/>
    </row>
    <row r="344" spans="1:10" ht="13.5" customHeight="1">
      <c r="A344" s="2"/>
      <c r="B344" s="2"/>
      <c r="C344" s="7"/>
      <c r="D344" s="2"/>
      <c r="E344" s="2"/>
      <c r="F344" s="2"/>
      <c r="G344" s="2"/>
      <c r="H344" s="2"/>
      <c r="I344" s="2"/>
      <c r="J344" s="2"/>
    </row>
    <row r="345" spans="1:10" ht="13.5" customHeight="1">
      <c r="A345" s="2"/>
      <c r="B345" s="2"/>
      <c r="C345" s="7"/>
      <c r="D345" s="2"/>
      <c r="E345" s="2"/>
      <c r="F345" s="2"/>
      <c r="G345" s="2"/>
      <c r="H345" s="2"/>
      <c r="I345" s="2"/>
      <c r="J345" s="2"/>
    </row>
    <row r="346" spans="1:10" ht="13.5" customHeight="1">
      <c r="A346" s="2"/>
      <c r="B346" s="2"/>
      <c r="C346" s="7"/>
      <c r="D346" s="2"/>
      <c r="E346" s="2"/>
      <c r="F346" s="2"/>
      <c r="G346" s="2"/>
      <c r="H346" s="2"/>
      <c r="I346" s="2"/>
      <c r="J346" s="2"/>
    </row>
    <row r="347" spans="1:10" ht="13.5" customHeight="1">
      <c r="A347" s="2"/>
      <c r="B347" s="2"/>
      <c r="C347" s="7"/>
      <c r="D347" s="2"/>
      <c r="E347" s="2"/>
      <c r="F347" s="2"/>
      <c r="G347" s="2"/>
      <c r="H347" s="2"/>
      <c r="I347" s="2"/>
      <c r="J347" s="2"/>
    </row>
    <row r="348" spans="1:10" ht="13.5" customHeight="1">
      <c r="A348" s="2"/>
      <c r="B348" s="2"/>
      <c r="C348" s="7"/>
      <c r="D348" s="2"/>
      <c r="E348" s="2"/>
      <c r="F348" s="2"/>
      <c r="G348" s="2"/>
      <c r="H348" s="2"/>
      <c r="I348" s="2"/>
      <c r="J348" s="2"/>
    </row>
    <row r="349" spans="1:10" ht="13.5" customHeight="1">
      <c r="A349" s="2"/>
      <c r="B349" s="2"/>
      <c r="C349" s="7"/>
      <c r="D349" s="2"/>
      <c r="E349" s="2"/>
      <c r="F349" s="2"/>
      <c r="G349" s="2"/>
      <c r="H349" s="2"/>
      <c r="I349" s="2"/>
      <c r="J349" s="2"/>
    </row>
    <row r="350" spans="1:10" ht="13.5" customHeight="1">
      <c r="A350" s="2"/>
      <c r="B350" s="2"/>
      <c r="C350" s="7"/>
      <c r="D350" s="2"/>
      <c r="E350" s="2"/>
      <c r="F350" s="2"/>
      <c r="G350" s="2"/>
      <c r="H350" s="2"/>
      <c r="I350" s="2"/>
      <c r="J350" s="2"/>
    </row>
    <row r="351" spans="1:10" ht="13.5" customHeight="1">
      <c r="A351" s="2"/>
      <c r="B351" s="2"/>
      <c r="C351" s="7"/>
      <c r="D351" s="2"/>
      <c r="E351" s="2"/>
      <c r="F351" s="2"/>
      <c r="G351" s="2"/>
      <c r="H351" s="2"/>
      <c r="I351" s="2"/>
      <c r="J351" s="2"/>
    </row>
    <row r="352" spans="1:10" ht="13.5" customHeight="1">
      <c r="A352" s="2"/>
      <c r="B352" s="2"/>
      <c r="C352" s="7"/>
      <c r="D352" s="2"/>
      <c r="E352" s="2"/>
      <c r="F352" s="2"/>
      <c r="G352" s="2"/>
      <c r="H352" s="2"/>
      <c r="I352" s="2"/>
      <c r="J352" s="2"/>
    </row>
    <row r="353" spans="1:10" ht="13.5" customHeight="1">
      <c r="A353" s="2"/>
      <c r="B353" s="2"/>
      <c r="C353" s="7"/>
      <c r="D353" s="2"/>
      <c r="E353" s="2"/>
      <c r="F353" s="2"/>
      <c r="G353" s="2"/>
      <c r="H353" s="2"/>
      <c r="I353" s="2"/>
      <c r="J353" s="2"/>
    </row>
    <row r="354" spans="1:10" ht="13.5" customHeight="1">
      <c r="A354" s="2"/>
      <c r="B354" s="2"/>
      <c r="C354" s="7"/>
      <c r="D354" s="2"/>
      <c r="E354" s="2"/>
      <c r="F354" s="2"/>
      <c r="G354" s="2"/>
      <c r="H354" s="2"/>
      <c r="I354" s="2"/>
      <c r="J354" s="2"/>
    </row>
    <row r="355" spans="1:10" ht="13.5" customHeight="1">
      <c r="A355" s="2"/>
      <c r="B355" s="2"/>
      <c r="C355" s="7"/>
      <c r="D355" s="2"/>
      <c r="E355" s="2"/>
      <c r="F355" s="2"/>
      <c r="G355" s="2"/>
      <c r="H355" s="2"/>
      <c r="I355" s="2"/>
      <c r="J355" s="2"/>
    </row>
    <row r="356" spans="1:10" ht="13.5" customHeight="1">
      <c r="A356" s="2"/>
      <c r="B356" s="2"/>
      <c r="C356" s="7"/>
      <c r="D356" s="2"/>
      <c r="E356" s="2"/>
      <c r="F356" s="2"/>
      <c r="G356" s="2"/>
      <c r="H356" s="2"/>
      <c r="I356" s="2"/>
      <c r="J356" s="2"/>
    </row>
    <row r="357" spans="1:10" ht="13.5" customHeight="1">
      <c r="A357" s="2"/>
      <c r="B357" s="2"/>
      <c r="C357" s="7"/>
      <c r="D357" s="2"/>
      <c r="E357" s="2"/>
      <c r="F357" s="2"/>
      <c r="G357" s="2"/>
      <c r="H357" s="2"/>
      <c r="I357" s="2"/>
      <c r="J357" s="2"/>
    </row>
    <row r="358" spans="1:10" ht="13.5" customHeight="1">
      <c r="A358" s="2"/>
      <c r="B358" s="2"/>
      <c r="C358" s="7"/>
      <c r="D358" s="2"/>
      <c r="E358" s="2"/>
      <c r="F358" s="2"/>
      <c r="G358" s="2"/>
      <c r="H358" s="2"/>
      <c r="I358" s="2"/>
      <c r="J358" s="2"/>
    </row>
    <row r="359" spans="1:10" ht="13.5" customHeight="1">
      <c r="A359" s="2"/>
      <c r="B359" s="2"/>
      <c r="C359" s="7"/>
      <c r="D359" s="2"/>
      <c r="E359" s="2"/>
      <c r="F359" s="2"/>
      <c r="G359" s="2"/>
      <c r="H359" s="2"/>
      <c r="I359" s="2"/>
      <c r="J359" s="2"/>
    </row>
    <row r="360" spans="1:10" ht="13.5" customHeight="1">
      <c r="A360" s="2"/>
      <c r="B360" s="2"/>
      <c r="C360" s="7"/>
      <c r="D360" s="2"/>
      <c r="E360" s="2"/>
      <c r="F360" s="2"/>
      <c r="G360" s="2"/>
      <c r="H360" s="2"/>
      <c r="I360" s="2"/>
      <c r="J360" s="2"/>
    </row>
    <row r="361" spans="1:10" ht="13.5" customHeight="1">
      <c r="A361" s="2"/>
      <c r="B361" s="2"/>
      <c r="C361" s="7"/>
      <c r="D361" s="2"/>
      <c r="E361" s="2"/>
      <c r="F361" s="2"/>
      <c r="G361" s="2"/>
      <c r="H361" s="2"/>
      <c r="I361" s="2"/>
      <c r="J361" s="2"/>
    </row>
    <row r="362" spans="1:10" ht="13.5" customHeight="1">
      <c r="A362" s="2"/>
      <c r="B362" s="2"/>
      <c r="C362" s="7"/>
      <c r="D362" s="2"/>
      <c r="E362" s="2"/>
      <c r="F362" s="2"/>
      <c r="G362" s="2"/>
      <c r="H362" s="2"/>
      <c r="I362" s="2"/>
      <c r="J362" s="2"/>
    </row>
    <row r="363" spans="1:10" ht="13.5" customHeight="1">
      <c r="A363" s="2"/>
      <c r="B363" s="2"/>
      <c r="C363" s="7"/>
      <c r="D363" s="2"/>
      <c r="E363" s="2"/>
      <c r="F363" s="2"/>
      <c r="G363" s="2"/>
      <c r="H363" s="2"/>
      <c r="I363" s="2"/>
      <c r="J363" s="2"/>
    </row>
    <row r="364" spans="1:10" ht="13.5" customHeight="1">
      <c r="A364" s="2"/>
      <c r="B364" s="2"/>
      <c r="C364" s="7"/>
      <c r="D364" s="2"/>
      <c r="E364" s="2"/>
      <c r="F364" s="2"/>
      <c r="G364" s="2"/>
      <c r="H364" s="2"/>
      <c r="I364" s="2"/>
      <c r="J364" s="2"/>
    </row>
    <row r="365" spans="1:10" ht="13.5" customHeight="1">
      <c r="A365" s="2"/>
      <c r="B365" s="2"/>
      <c r="C365" s="7"/>
      <c r="D365" s="2"/>
      <c r="E365" s="2"/>
      <c r="F365" s="2"/>
      <c r="G365" s="2"/>
      <c r="H365" s="2"/>
      <c r="I365" s="2"/>
      <c r="J365" s="2"/>
    </row>
    <row r="366" spans="1:10" ht="13.5" customHeight="1">
      <c r="A366" s="2"/>
      <c r="B366" s="2"/>
      <c r="C366" s="7"/>
      <c r="D366" s="2"/>
      <c r="E366" s="2"/>
      <c r="F366" s="2"/>
      <c r="G366" s="2"/>
      <c r="H366" s="2"/>
      <c r="I366" s="2"/>
      <c r="J366" s="2"/>
    </row>
    <row r="367" spans="1:10" ht="13.5" customHeight="1">
      <c r="A367" s="2"/>
      <c r="B367" s="2"/>
      <c r="C367" s="7"/>
      <c r="D367" s="2"/>
      <c r="E367" s="2"/>
      <c r="F367" s="2"/>
      <c r="G367" s="2"/>
      <c r="H367" s="2"/>
      <c r="I367" s="2"/>
      <c r="J367" s="2"/>
    </row>
    <row r="368" spans="1:10" ht="13.5" customHeight="1">
      <c r="A368" s="2"/>
      <c r="B368" s="2"/>
      <c r="C368" s="7"/>
      <c r="D368" s="2"/>
      <c r="E368" s="2"/>
      <c r="F368" s="2"/>
      <c r="G368" s="2"/>
      <c r="H368" s="2"/>
      <c r="I368" s="2"/>
      <c r="J368" s="2"/>
    </row>
    <row r="369" spans="1:10" ht="13.5" customHeight="1">
      <c r="A369" s="2"/>
      <c r="B369" s="2"/>
      <c r="C369" s="7"/>
      <c r="D369" s="2"/>
      <c r="E369" s="2"/>
      <c r="F369" s="2"/>
      <c r="G369" s="2"/>
      <c r="H369" s="2"/>
      <c r="I369" s="2"/>
      <c r="J369" s="2"/>
    </row>
    <row r="370" spans="1:10" ht="13.5" customHeight="1">
      <c r="A370" s="2"/>
      <c r="B370" s="2"/>
      <c r="C370" s="7"/>
      <c r="D370" s="2"/>
      <c r="E370" s="2"/>
      <c r="F370" s="2"/>
      <c r="G370" s="2"/>
      <c r="H370" s="2"/>
      <c r="I370" s="2"/>
      <c r="J370" s="2"/>
    </row>
    <row r="371" spans="1:10" ht="13.5" customHeight="1">
      <c r="A371" s="2"/>
      <c r="B371" s="2"/>
      <c r="C371" s="7"/>
      <c r="D371" s="2"/>
      <c r="E371" s="2"/>
      <c r="F371" s="2"/>
      <c r="G371" s="2"/>
      <c r="H371" s="2"/>
      <c r="I371" s="2"/>
      <c r="J371" s="2"/>
    </row>
    <row r="372" spans="1:10" ht="13.5" customHeight="1">
      <c r="A372" s="2"/>
      <c r="B372" s="2"/>
      <c r="C372" s="7"/>
      <c r="D372" s="2"/>
      <c r="E372" s="2"/>
      <c r="F372" s="2"/>
      <c r="G372" s="2"/>
      <c r="H372" s="2"/>
      <c r="I372" s="2"/>
      <c r="J372" s="2"/>
    </row>
    <row r="373" spans="1:10" ht="13.5" customHeight="1">
      <c r="A373" s="2"/>
      <c r="B373" s="2"/>
      <c r="C373" s="7"/>
      <c r="D373" s="2"/>
      <c r="E373" s="2"/>
      <c r="F373" s="2"/>
      <c r="G373" s="2"/>
      <c r="H373" s="2"/>
      <c r="I373" s="2"/>
      <c r="J373" s="2"/>
    </row>
    <row r="374" spans="1:10" ht="13.5" customHeight="1">
      <c r="A374" s="2"/>
      <c r="B374" s="2"/>
      <c r="C374" s="7"/>
      <c r="D374" s="2"/>
      <c r="E374" s="2"/>
      <c r="F374" s="2"/>
      <c r="G374" s="2"/>
      <c r="H374" s="2"/>
      <c r="I374" s="2"/>
      <c r="J374" s="2"/>
    </row>
    <row r="375" spans="1:10" ht="13.5" customHeight="1">
      <c r="A375" s="2"/>
      <c r="B375" s="2"/>
      <c r="C375" s="7"/>
      <c r="D375" s="2"/>
      <c r="E375" s="2"/>
      <c r="F375" s="2"/>
      <c r="G375" s="2"/>
      <c r="H375" s="2"/>
      <c r="I375" s="2"/>
      <c r="J375" s="2"/>
    </row>
    <row r="376" spans="1:10" ht="13.5" customHeight="1">
      <c r="A376" s="2"/>
      <c r="B376" s="2"/>
      <c r="C376" s="7"/>
      <c r="D376" s="2"/>
      <c r="E376" s="2"/>
      <c r="F376" s="2"/>
      <c r="G376" s="2"/>
      <c r="H376" s="2"/>
      <c r="I376" s="2"/>
      <c r="J376" s="2"/>
    </row>
    <row r="377" spans="1:10" ht="13.5" customHeight="1">
      <c r="A377" s="2"/>
      <c r="B377" s="2"/>
      <c r="C377" s="7"/>
      <c r="D377" s="2"/>
      <c r="E377" s="2"/>
      <c r="F377" s="2"/>
      <c r="G377" s="2"/>
      <c r="H377" s="2"/>
      <c r="I377" s="2"/>
      <c r="J377" s="2"/>
    </row>
    <row r="378" spans="1:10" ht="13.5" customHeight="1">
      <c r="A378" s="2"/>
      <c r="B378" s="2"/>
      <c r="C378" s="7"/>
      <c r="D378" s="2"/>
      <c r="E378" s="2"/>
      <c r="F378" s="2"/>
      <c r="G378" s="2"/>
      <c r="H378" s="2"/>
      <c r="I378" s="2"/>
      <c r="J378" s="2"/>
    </row>
    <row r="379" spans="1:10" ht="13.5" customHeight="1">
      <c r="A379" s="2"/>
      <c r="B379" s="2"/>
      <c r="C379" s="7"/>
      <c r="D379" s="2"/>
      <c r="E379" s="2"/>
      <c r="F379" s="2"/>
      <c r="G379" s="2"/>
      <c r="H379" s="2"/>
      <c r="I379" s="2"/>
      <c r="J379" s="2"/>
    </row>
    <row r="380" spans="1:10" ht="13.5" customHeight="1">
      <c r="A380" s="2"/>
      <c r="B380" s="2"/>
      <c r="C380" s="7"/>
      <c r="D380" s="2"/>
      <c r="E380" s="2"/>
      <c r="F380" s="2"/>
      <c r="G380" s="2"/>
      <c r="H380" s="2"/>
      <c r="I380" s="2"/>
      <c r="J380" s="2"/>
    </row>
    <row r="381" spans="1:10" ht="13.5" customHeight="1">
      <c r="A381" s="2"/>
      <c r="B381" s="2"/>
      <c r="C381" s="7"/>
      <c r="D381" s="2"/>
      <c r="E381" s="2"/>
      <c r="F381" s="2"/>
      <c r="G381" s="2"/>
      <c r="H381" s="2"/>
      <c r="I381" s="2"/>
      <c r="J381" s="2"/>
    </row>
    <row r="382" spans="1:10" ht="13.5" customHeight="1">
      <c r="A382" s="2"/>
      <c r="B382" s="2"/>
      <c r="C382" s="7"/>
      <c r="D382" s="2"/>
      <c r="E382" s="2"/>
      <c r="F382" s="2"/>
      <c r="G382" s="2"/>
      <c r="H382" s="2"/>
      <c r="I382" s="2"/>
      <c r="J382" s="2"/>
    </row>
    <row r="383" spans="1:10" ht="13.5" customHeight="1">
      <c r="A383" s="2"/>
      <c r="B383" s="2"/>
      <c r="C383" s="7"/>
      <c r="D383" s="2"/>
      <c r="E383" s="2"/>
      <c r="F383" s="2"/>
      <c r="G383" s="2"/>
      <c r="H383" s="2"/>
      <c r="I383" s="2"/>
      <c r="J383" s="2"/>
    </row>
    <row r="384" spans="1:10" ht="13.5" customHeight="1">
      <c r="A384" s="2"/>
      <c r="B384" s="2"/>
      <c r="C384" s="7"/>
      <c r="D384" s="2"/>
      <c r="E384" s="2"/>
      <c r="F384" s="2"/>
      <c r="G384" s="2"/>
      <c r="H384" s="2"/>
      <c r="I384" s="2"/>
      <c r="J384" s="2"/>
    </row>
    <row r="385" spans="1:10" ht="13.5" customHeight="1">
      <c r="A385" s="2"/>
      <c r="B385" s="2"/>
      <c r="C385" s="7"/>
      <c r="D385" s="2"/>
      <c r="E385" s="2"/>
      <c r="F385" s="2"/>
      <c r="G385" s="2"/>
      <c r="H385" s="2"/>
      <c r="I385" s="2"/>
      <c r="J385" s="2"/>
    </row>
    <row r="386" spans="1:10" ht="13.5" customHeight="1">
      <c r="A386" s="2"/>
      <c r="B386" s="2"/>
      <c r="C386" s="7"/>
      <c r="D386" s="2"/>
      <c r="E386" s="2"/>
      <c r="F386" s="2"/>
      <c r="G386" s="2"/>
      <c r="H386" s="2"/>
      <c r="I386" s="2"/>
      <c r="J386" s="2"/>
    </row>
    <row r="387" spans="1:10" ht="13.5" customHeight="1">
      <c r="A387" s="2"/>
      <c r="B387" s="2"/>
      <c r="C387" s="7"/>
      <c r="D387" s="2"/>
      <c r="E387" s="2"/>
      <c r="F387" s="2"/>
      <c r="G387" s="2"/>
      <c r="H387" s="2"/>
      <c r="I387" s="2"/>
      <c r="J387" s="2"/>
    </row>
    <row r="388" spans="1:10" ht="13.5" customHeight="1">
      <c r="A388" s="2"/>
      <c r="B388" s="2"/>
      <c r="C388" s="7"/>
      <c r="D388" s="2"/>
      <c r="E388" s="2"/>
      <c r="F388" s="2"/>
      <c r="G388" s="2"/>
      <c r="H388" s="2"/>
      <c r="I388" s="2"/>
      <c r="J388" s="2"/>
    </row>
    <row r="389" spans="1:10" ht="13.5" customHeight="1">
      <c r="A389" s="2"/>
      <c r="B389" s="2"/>
      <c r="C389" s="7"/>
      <c r="D389" s="2"/>
      <c r="E389" s="2"/>
      <c r="F389" s="2"/>
      <c r="G389" s="2"/>
      <c r="H389" s="2"/>
      <c r="I389" s="2"/>
      <c r="J389" s="2"/>
    </row>
    <row r="390" spans="1:10" ht="13.5" customHeight="1">
      <c r="A390" s="2"/>
      <c r="B390" s="2"/>
      <c r="C390" s="7"/>
      <c r="D390" s="2"/>
      <c r="E390" s="2"/>
      <c r="F390" s="2"/>
      <c r="G390" s="2"/>
      <c r="H390" s="2"/>
      <c r="I390" s="2"/>
      <c r="J390" s="2"/>
    </row>
    <row r="391" spans="1:10" ht="13.5" customHeight="1">
      <c r="A391" s="2"/>
      <c r="B391" s="2"/>
      <c r="C391" s="7"/>
      <c r="D391" s="2"/>
      <c r="E391" s="2"/>
      <c r="F391" s="2"/>
      <c r="G391" s="2"/>
      <c r="H391" s="2"/>
      <c r="I391" s="2"/>
      <c r="J391" s="2"/>
    </row>
    <row r="392" spans="1:10" ht="13.5" customHeight="1">
      <c r="A392" s="2"/>
      <c r="B392" s="2"/>
      <c r="C392" s="7"/>
      <c r="D392" s="2"/>
      <c r="E392" s="2"/>
      <c r="F392" s="2"/>
      <c r="G392" s="2"/>
      <c r="H392" s="2"/>
      <c r="I392" s="2"/>
      <c r="J392" s="2"/>
    </row>
    <row r="393" spans="1:10" ht="13.5" customHeight="1">
      <c r="A393" s="2"/>
      <c r="B393" s="2"/>
      <c r="C393" s="7"/>
      <c r="D393" s="2"/>
      <c r="E393" s="2"/>
      <c r="F393" s="2"/>
      <c r="G393" s="2"/>
      <c r="H393" s="2"/>
      <c r="I393" s="2"/>
      <c r="J393" s="2"/>
    </row>
    <row r="394" spans="1:10" ht="13.5" customHeight="1">
      <c r="A394" s="2"/>
      <c r="B394" s="2"/>
      <c r="C394" s="7"/>
      <c r="D394" s="2"/>
      <c r="E394" s="2"/>
      <c r="F394" s="2"/>
      <c r="G394" s="2"/>
      <c r="H394" s="2"/>
      <c r="I394" s="2"/>
      <c r="J394" s="2"/>
    </row>
    <row r="395" spans="1:10" ht="13.5" customHeight="1">
      <c r="A395" s="2"/>
      <c r="B395" s="2"/>
      <c r="C395" s="7"/>
      <c r="D395" s="2"/>
      <c r="E395" s="2"/>
      <c r="F395" s="2"/>
      <c r="G395" s="2"/>
      <c r="H395" s="2"/>
      <c r="I395" s="2"/>
      <c r="J395" s="2"/>
    </row>
    <row r="396" spans="1:10" ht="13.5" customHeight="1">
      <c r="A396" s="2"/>
      <c r="B396" s="2"/>
      <c r="C396" s="7"/>
      <c r="D396" s="2"/>
      <c r="E396" s="2"/>
      <c r="F396" s="2"/>
      <c r="G396" s="2"/>
      <c r="H396" s="2"/>
      <c r="I396" s="2"/>
      <c r="J396" s="2"/>
    </row>
    <row r="397" spans="1:10" ht="13.5" customHeight="1">
      <c r="A397" s="2"/>
      <c r="B397" s="2"/>
      <c r="C397" s="7"/>
      <c r="D397" s="2"/>
      <c r="E397" s="2"/>
      <c r="F397" s="2"/>
      <c r="G397" s="2"/>
      <c r="H397" s="2"/>
      <c r="I397" s="2"/>
      <c r="J397" s="2"/>
    </row>
    <row r="398" spans="1:10" ht="13.5" customHeight="1">
      <c r="A398" s="2"/>
      <c r="B398" s="2"/>
      <c r="C398" s="7"/>
      <c r="D398" s="2"/>
      <c r="E398" s="2"/>
      <c r="F398" s="2"/>
      <c r="G398" s="2"/>
      <c r="H398" s="2"/>
      <c r="I398" s="2"/>
      <c r="J398" s="2"/>
    </row>
    <row r="399" spans="1:10" ht="13.5" customHeight="1">
      <c r="A399" s="2"/>
      <c r="B399" s="2"/>
      <c r="C399" s="7"/>
      <c r="D399" s="2"/>
      <c r="E399" s="2"/>
      <c r="F399" s="2"/>
      <c r="G399" s="2"/>
      <c r="H399" s="2"/>
      <c r="I399" s="2"/>
      <c r="J399" s="2"/>
    </row>
    <row r="400" spans="1:10" ht="13.5" customHeight="1">
      <c r="A400" s="2"/>
      <c r="B400" s="2"/>
      <c r="C400" s="7"/>
      <c r="D400" s="2"/>
      <c r="E400" s="2"/>
      <c r="F400" s="2"/>
      <c r="G400" s="2"/>
      <c r="H400" s="2"/>
      <c r="I400" s="2"/>
      <c r="J400" s="2"/>
    </row>
    <row r="401" spans="1:10" ht="13.5" customHeight="1">
      <c r="A401" s="2"/>
      <c r="B401" s="2"/>
      <c r="C401" s="7"/>
      <c r="D401" s="2"/>
      <c r="E401" s="2"/>
      <c r="F401" s="2"/>
      <c r="G401" s="2"/>
      <c r="H401" s="2"/>
      <c r="I401" s="2"/>
      <c r="J401" s="2"/>
    </row>
    <row r="402" spans="1:10" ht="13.5" customHeight="1">
      <c r="A402" s="2"/>
      <c r="B402" s="2"/>
      <c r="C402" s="7"/>
      <c r="D402" s="2"/>
      <c r="E402" s="2"/>
      <c r="F402" s="2"/>
      <c r="G402" s="2"/>
      <c r="H402" s="2"/>
      <c r="I402" s="2"/>
      <c r="J402" s="2"/>
    </row>
    <row r="403" spans="1:10" ht="13.5" customHeight="1">
      <c r="A403" s="2"/>
      <c r="B403" s="2"/>
      <c r="C403" s="7"/>
      <c r="D403" s="2"/>
      <c r="E403" s="2"/>
      <c r="F403" s="2"/>
      <c r="G403" s="2"/>
      <c r="H403" s="2"/>
      <c r="I403" s="2"/>
      <c r="J403" s="2"/>
    </row>
    <row r="404" spans="1:10" ht="13.5" customHeight="1">
      <c r="A404" s="2"/>
      <c r="B404" s="2"/>
      <c r="C404" s="7"/>
      <c r="D404" s="2"/>
      <c r="E404" s="2"/>
      <c r="F404" s="2"/>
      <c r="G404" s="2"/>
      <c r="H404" s="2"/>
      <c r="I404" s="2"/>
      <c r="J404" s="2"/>
    </row>
    <row r="405" spans="1:10" ht="13.5" customHeight="1">
      <c r="A405" s="2"/>
      <c r="B405" s="2"/>
      <c r="C405" s="7"/>
      <c r="D405" s="2"/>
      <c r="E405" s="2"/>
      <c r="F405" s="2"/>
      <c r="G405" s="2"/>
      <c r="H405" s="2"/>
      <c r="I405" s="2"/>
      <c r="J405" s="2"/>
    </row>
    <row r="406" spans="1:10" ht="13.5" customHeight="1">
      <c r="A406" s="2"/>
      <c r="B406" s="2"/>
      <c r="C406" s="7"/>
      <c r="D406" s="2"/>
      <c r="E406" s="2"/>
      <c r="F406" s="2"/>
      <c r="G406" s="2"/>
      <c r="H406" s="2"/>
      <c r="I406" s="2"/>
      <c r="J406" s="2"/>
    </row>
    <row r="407" spans="1:10" ht="13.5" customHeight="1">
      <c r="A407" s="2"/>
      <c r="B407" s="2"/>
      <c r="C407" s="7"/>
      <c r="D407" s="2"/>
      <c r="E407" s="2"/>
      <c r="F407" s="2"/>
      <c r="G407" s="2"/>
      <c r="H407" s="2"/>
      <c r="I407" s="2"/>
      <c r="J407" s="2"/>
    </row>
    <row r="408" spans="1:10" ht="13.5" customHeight="1">
      <c r="A408" s="2"/>
      <c r="B408" s="2"/>
      <c r="C408" s="7"/>
      <c r="D408" s="2"/>
      <c r="E408" s="2"/>
      <c r="F408" s="2"/>
      <c r="G408" s="2"/>
      <c r="H408" s="2"/>
      <c r="I408" s="2"/>
      <c r="J408" s="2"/>
    </row>
    <row r="409" spans="1:10" ht="13.5" customHeight="1">
      <c r="A409" s="2"/>
      <c r="B409" s="2"/>
      <c r="C409" s="7"/>
      <c r="D409" s="2"/>
      <c r="E409" s="2"/>
      <c r="F409" s="2"/>
      <c r="G409" s="2"/>
      <c r="H409" s="2"/>
      <c r="I409" s="2"/>
      <c r="J409" s="2"/>
    </row>
    <row r="410" spans="1:10" ht="13.5" customHeight="1">
      <c r="A410" s="2"/>
      <c r="B410" s="2"/>
      <c r="C410" s="7"/>
      <c r="D410" s="2"/>
      <c r="E410" s="2"/>
      <c r="F410" s="2"/>
      <c r="G410" s="2"/>
      <c r="H410" s="2"/>
      <c r="I410" s="2"/>
      <c r="J410" s="2"/>
    </row>
    <row r="411" spans="1:10" ht="13.5" customHeight="1">
      <c r="A411" s="2"/>
      <c r="B411" s="2"/>
      <c r="C411" s="7"/>
      <c r="D411" s="2"/>
      <c r="E411" s="2"/>
      <c r="F411" s="2"/>
      <c r="G411" s="2"/>
      <c r="H411" s="2"/>
      <c r="I411" s="2"/>
      <c r="J411" s="2"/>
    </row>
    <row r="412" spans="1:10" ht="13.5" customHeight="1">
      <c r="A412" s="2"/>
      <c r="B412" s="2"/>
      <c r="C412" s="7"/>
      <c r="D412" s="2"/>
      <c r="E412" s="2"/>
      <c r="F412" s="2"/>
      <c r="G412" s="2"/>
      <c r="H412" s="2"/>
      <c r="I412" s="2"/>
      <c r="J412" s="2"/>
    </row>
    <row r="413" spans="1:10" ht="13.5" customHeight="1">
      <c r="A413" s="2"/>
      <c r="B413" s="2"/>
      <c r="C413" s="7"/>
      <c r="D413" s="2"/>
      <c r="E413" s="2"/>
      <c r="F413" s="2"/>
      <c r="G413" s="2"/>
      <c r="H413" s="2"/>
      <c r="I413" s="2"/>
      <c r="J413" s="2"/>
    </row>
    <row r="414" spans="1:10" ht="13.5" customHeight="1">
      <c r="A414" s="2"/>
      <c r="B414" s="2"/>
      <c r="C414" s="7"/>
      <c r="D414" s="2"/>
      <c r="E414" s="2"/>
      <c r="F414" s="2"/>
      <c r="G414" s="2"/>
      <c r="H414" s="2"/>
      <c r="I414" s="2"/>
      <c r="J414" s="2"/>
    </row>
    <row r="415" spans="1:10" ht="13.5" customHeight="1">
      <c r="A415" s="2"/>
      <c r="B415" s="2"/>
      <c r="C415" s="7"/>
      <c r="D415" s="2"/>
      <c r="E415" s="2"/>
      <c r="F415" s="2"/>
      <c r="G415" s="2"/>
      <c r="H415" s="2"/>
      <c r="I415" s="2"/>
      <c r="J415" s="2"/>
    </row>
    <row r="416" spans="1:10" ht="13.5" customHeight="1">
      <c r="A416" s="2"/>
      <c r="B416" s="2"/>
      <c r="C416" s="7"/>
      <c r="D416" s="2"/>
      <c r="E416" s="2"/>
      <c r="F416" s="2"/>
      <c r="G416" s="2"/>
      <c r="H416" s="2"/>
      <c r="I416" s="2"/>
      <c r="J416" s="2"/>
    </row>
    <row r="417" spans="1:10" ht="13.5" customHeight="1">
      <c r="A417" s="2"/>
      <c r="B417" s="2"/>
      <c r="C417" s="7"/>
      <c r="D417" s="2"/>
      <c r="E417" s="2"/>
      <c r="F417" s="2"/>
      <c r="G417" s="2"/>
      <c r="H417" s="2"/>
      <c r="I417" s="2"/>
      <c r="J417" s="2"/>
    </row>
    <row r="418" spans="1:10" ht="13.5" customHeight="1">
      <c r="A418" s="2"/>
      <c r="B418" s="2"/>
      <c r="C418" s="7"/>
      <c r="D418" s="2"/>
      <c r="E418" s="2"/>
      <c r="F418" s="2"/>
      <c r="G418" s="2"/>
      <c r="H418" s="2"/>
      <c r="I418" s="2"/>
      <c r="J418" s="2"/>
    </row>
    <row r="419" spans="1:10" ht="13.5" customHeight="1">
      <c r="A419" s="2"/>
      <c r="B419" s="2"/>
      <c r="C419" s="7"/>
      <c r="D419" s="2"/>
      <c r="E419" s="2"/>
      <c r="F419" s="2"/>
      <c r="G419" s="2"/>
      <c r="H419" s="2"/>
      <c r="I419" s="2"/>
      <c r="J419" s="2"/>
    </row>
    <row r="420" spans="1:10" ht="13.5" customHeight="1">
      <c r="A420" s="2"/>
      <c r="B420" s="2"/>
      <c r="C420" s="7"/>
      <c r="D420" s="2"/>
      <c r="E420" s="2"/>
      <c r="F420" s="2"/>
      <c r="G420" s="2"/>
      <c r="H420" s="2"/>
      <c r="I420" s="2"/>
      <c r="J420" s="2"/>
    </row>
    <row r="421" spans="1:10" ht="13.5" customHeight="1">
      <c r="A421" s="2"/>
      <c r="B421" s="2"/>
      <c r="C421" s="7"/>
      <c r="D421" s="2"/>
      <c r="E421" s="2"/>
      <c r="F421" s="2"/>
      <c r="G421" s="2"/>
      <c r="H421" s="2"/>
      <c r="I421" s="2"/>
      <c r="J421" s="2"/>
    </row>
    <row r="422" spans="1:10" ht="13.5" customHeight="1">
      <c r="A422" s="2"/>
      <c r="B422" s="2"/>
      <c r="C422" s="7"/>
      <c r="D422" s="2"/>
      <c r="E422" s="2"/>
      <c r="F422" s="2"/>
      <c r="G422" s="2"/>
      <c r="H422" s="2"/>
      <c r="I422" s="2"/>
      <c r="J422" s="2"/>
    </row>
    <row r="423" spans="1:10" ht="13.5" customHeight="1">
      <c r="A423" s="2"/>
      <c r="B423" s="2"/>
      <c r="C423" s="7"/>
      <c r="D423" s="2"/>
      <c r="E423" s="2"/>
      <c r="F423" s="2"/>
      <c r="G423" s="2"/>
      <c r="H423" s="2"/>
      <c r="I423" s="2"/>
      <c r="J423" s="2"/>
    </row>
    <row r="424" spans="1:10" ht="13.5" customHeight="1">
      <c r="A424" s="2"/>
      <c r="B424" s="2"/>
      <c r="C424" s="7"/>
      <c r="D424" s="2"/>
      <c r="E424" s="2"/>
      <c r="F424" s="2"/>
      <c r="G424" s="2"/>
      <c r="H424" s="2"/>
      <c r="I424" s="2"/>
      <c r="J424" s="2"/>
    </row>
    <row r="425" spans="1:10" ht="13.5" customHeight="1">
      <c r="A425" s="2"/>
      <c r="B425" s="2"/>
      <c r="C425" s="7"/>
      <c r="D425" s="2"/>
      <c r="E425" s="2"/>
      <c r="F425" s="2"/>
      <c r="G425" s="2"/>
      <c r="H425" s="2"/>
      <c r="I425" s="2"/>
      <c r="J425" s="2"/>
    </row>
    <row r="426" spans="1:10" ht="13.5" customHeight="1">
      <c r="A426" s="2"/>
      <c r="B426" s="2"/>
      <c r="C426" s="7"/>
      <c r="D426" s="2"/>
      <c r="E426" s="2"/>
      <c r="F426" s="2"/>
      <c r="G426" s="2"/>
      <c r="H426" s="2"/>
      <c r="I426" s="2"/>
      <c r="J426" s="2"/>
    </row>
    <row r="427" spans="1:10" ht="13.5" customHeight="1">
      <c r="A427" s="2"/>
      <c r="B427" s="2"/>
      <c r="C427" s="7"/>
      <c r="D427" s="2"/>
      <c r="E427" s="2"/>
      <c r="F427" s="2"/>
      <c r="G427" s="2"/>
      <c r="H427" s="2"/>
      <c r="I427" s="2"/>
      <c r="J427" s="2"/>
    </row>
    <row r="428" spans="1:10" ht="13.5" customHeight="1">
      <c r="A428" s="2"/>
      <c r="B428" s="2"/>
      <c r="C428" s="7"/>
      <c r="D428" s="2"/>
      <c r="E428" s="2"/>
      <c r="F428" s="2"/>
      <c r="G428" s="2"/>
      <c r="H428" s="2"/>
      <c r="I428" s="2"/>
      <c r="J428" s="2"/>
    </row>
    <row r="429" spans="1:10" ht="13.5" customHeight="1">
      <c r="A429" s="2"/>
      <c r="B429" s="2"/>
      <c r="C429" s="7"/>
      <c r="D429" s="2"/>
      <c r="E429" s="2"/>
      <c r="F429" s="2"/>
      <c r="G429" s="2"/>
      <c r="H429" s="2"/>
      <c r="I429" s="2"/>
      <c r="J429" s="2"/>
    </row>
    <row r="430" spans="1:10" ht="13.5" customHeight="1">
      <c r="A430" s="2"/>
      <c r="B430" s="2"/>
      <c r="C430" s="7"/>
      <c r="D430" s="2"/>
      <c r="E430" s="2"/>
      <c r="F430" s="2"/>
      <c r="G430" s="2"/>
      <c r="H430" s="2"/>
      <c r="I430" s="2"/>
      <c r="J430" s="2"/>
    </row>
    <row r="431" spans="1:10" ht="13.5" customHeight="1">
      <c r="A431" s="2"/>
      <c r="B431" s="2"/>
      <c r="C431" s="7"/>
      <c r="D431" s="2"/>
      <c r="E431" s="2"/>
      <c r="F431" s="2"/>
      <c r="G431" s="2"/>
      <c r="H431" s="2"/>
      <c r="I431" s="2"/>
      <c r="J431" s="2"/>
    </row>
    <row r="432" spans="1:10" ht="13.5" customHeight="1">
      <c r="A432" s="2"/>
      <c r="B432" s="2"/>
      <c r="C432" s="7"/>
      <c r="D432" s="2"/>
      <c r="E432" s="2"/>
      <c r="F432" s="2"/>
      <c r="G432" s="2"/>
      <c r="H432" s="2"/>
      <c r="I432" s="2"/>
      <c r="J432" s="2"/>
    </row>
    <row r="433" spans="1:10" ht="13.5" customHeight="1">
      <c r="A433" s="2"/>
      <c r="B433" s="2"/>
      <c r="C433" s="7"/>
      <c r="D433" s="2"/>
      <c r="E433" s="2"/>
      <c r="F433" s="2"/>
      <c r="G433" s="2"/>
      <c r="H433" s="2"/>
      <c r="I433" s="2"/>
      <c r="J433" s="2"/>
    </row>
    <row r="434" spans="1:10" ht="13.5" customHeight="1">
      <c r="A434" s="2"/>
      <c r="B434" s="2"/>
      <c r="C434" s="7"/>
      <c r="D434" s="2"/>
      <c r="E434" s="2"/>
      <c r="F434" s="2"/>
      <c r="G434" s="2"/>
      <c r="H434" s="2"/>
      <c r="I434" s="2"/>
      <c r="J434" s="2"/>
    </row>
    <row r="435" spans="1:10" ht="13.5" customHeight="1">
      <c r="A435" s="2"/>
      <c r="B435" s="2"/>
      <c r="C435" s="7"/>
      <c r="D435" s="2"/>
      <c r="E435" s="2"/>
      <c r="F435" s="2"/>
      <c r="G435" s="2"/>
      <c r="H435" s="2"/>
      <c r="I435" s="2"/>
      <c r="J435" s="2"/>
    </row>
    <row r="436" spans="1:10" ht="13.5" customHeight="1">
      <c r="A436" s="2"/>
      <c r="B436" s="2"/>
      <c r="C436" s="7"/>
      <c r="D436" s="2"/>
      <c r="E436" s="2"/>
      <c r="F436" s="2"/>
      <c r="G436" s="2"/>
      <c r="H436" s="2"/>
      <c r="I436" s="2"/>
      <c r="J436" s="2"/>
    </row>
    <row r="437" spans="1:10" ht="13.5" customHeight="1">
      <c r="A437" s="2"/>
      <c r="B437" s="2"/>
      <c r="C437" s="7"/>
      <c r="D437" s="2"/>
      <c r="E437" s="2"/>
      <c r="F437" s="2"/>
      <c r="G437" s="2"/>
      <c r="H437" s="2"/>
      <c r="I437" s="2"/>
      <c r="J437" s="2"/>
    </row>
    <row r="438" spans="1:10" ht="13.5" customHeight="1">
      <c r="A438" s="2"/>
      <c r="B438" s="2"/>
      <c r="C438" s="7"/>
      <c r="D438" s="2"/>
      <c r="E438" s="2"/>
      <c r="F438" s="2"/>
      <c r="G438" s="2"/>
      <c r="H438" s="2"/>
      <c r="I438" s="2"/>
      <c r="J438" s="2"/>
    </row>
    <row r="439" spans="1:10" ht="13.5" customHeight="1">
      <c r="A439" s="2"/>
      <c r="B439" s="2"/>
      <c r="C439" s="7"/>
      <c r="D439" s="2"/>
      <c r="E439" s="2"/>
      <c r="F439" s="2"/>
      <c r="G439" s="2"/>
      <c r="H439" s="2"/>
      <c r="I439" s="2"/>
      <c r="J439" s="2"/>
    </row>
    <row r="440" spans="1:10" ht="13.5" customHeight="1">
      <c r="A440" s="2"/>
      <c r="B440" s="2"/>
      <c r="C440" s="7"/>
      <c r="D440" s="2"/>
      <c r="E440" s="2"/>
      <c r="F440" s="2"/>
      <c r="G440" s="2"/>
      <c r="H440" s="2"/>
      <c r="I440" s="2"/>
      <c r="J440" s="2"/>
    </row>
    <row r="441" spans="1:10" ht="13.5" customHeight="1">
      <c r="A441" s="2"/>
      <c r="B441" s="2"/>
      <c r="C441" s="7"/>
      <c r="D441" s="2"/>
      <c r="E441" s="2"/>
      <c r="F441" s="2"/>
      <c r="G441" s="2"/>
      <c r="H441" s="2"/>
      <c r="I441" s="2"/>
      <c r="J441" s="2"/>
    </row>
    <row r="442" spans="1:10" ht="13.5" customHeight="1">
      <c r="A442" s="2"/>
      <c r="B442" s="2"/>
      <c r="C442" s="7"/>
      <c r="D442" s="2"/>
      <c r="E442" s="2"/>
      <c r="F442" s="2"/>
      <c r="G442" s="2"/>
      <c r="H442" s="2"/>
      <c r="I442" s="2"/>
      <c r="J442" s="2"/>
    </row>
    <row r="443" spans="1:10" ht="13.5" customHeight="1">
      <c r="A443" s="2"/>
      <c r="B443" s="2"/>
      <c r="C443" s="7"/>
      <c r="D443" s="2"/>
      <c r="E443" s="2"/>
      <c r="F443" s="2"/>
      <c r="G443" s="2"/>
      <c r="H443" s="2"/>
      <c r="I443" s="2"/>
      <c r="J443" s="2"/>
    </row>
    <row r="444" spans="1:10" ht="13.5" customHeight="1">
      <c r="A444" s="2"/>
      <c r="B444" s="2"/>
      <c r="C444" s="7"/>
      <c r="D444" s="2"/>
      <c r="E444" s="2"/>
      <c r="F444" s="2"/>
      <c r="G444" s="2"/>
      <c r="H444" s="2"/>
      <c r="I444" s="2"/>
      <c r="J444" s="2"/>
    </row>
    <row r="445" spans="1:10" ht="13.5" customHeight="1">
      <c r="A445" s="2"/>
      <c r="B445" s="2"/>
      <c r="C445" s="7"/>
      <c r="D445" s="2"/>
      <c r="E445" s="2"/>
      <c r="F445" s="2"/>
      <c r="G445" s="2"/>
      <c r="H445" s="2"/>
      <c r="I445" s="2"/>
      <c r="J445" s="2"/>
    </row>
    <row r="446" spans="1:10" ht="13.5" customHeight="1">
      <c r="A446" s="2"/>
      <c r="B446" s="2"/>
      <c r="C446" s="7"/>
      <c r="D446" s="2"/>
      <c r="E446" s="2"/>
      <c r="F446" s="2"/>
      <c r="G446" s="2"/>
      <c r="H446" s="2"/>
      <c r="I446" s="2"/>
      <c r="J446" s="2"/>
    </row>
    <row r="447" spans="1:10" ht="13.5" customHeight="1">
      <c r="A447" s="2"/>
      <c r="B447" s="2"/>
      <c r="C447" s="7"/>
      <c r="D447" s="2"/>
      <c r="E447" s="2"/>
      <c r="F447" s="2"/>
      <c r="G447" s="2"/>
      <c r="H447" s="2"/>
      <c r="I447" s="2"/>
      <c r="J447" s="2"/>
    </row>
    <row r="448" spans="1:10" ht="13.5" customHeight="1">
      <c r="A448" s="2"/>
      <c r="B448" s="2"/>
      <c r="C448" s="7"/>
      <c r="D448" s="2"/>
      <c r="E448" s="2"/>
      <c r="F448" s="2"/>
      <c r="G448" s="2"/>
      <c r="H448" s="2"/>
      <c r="I448" s="2"/>
      <c r="J448" s="2"/>
    </row>
    <row r="449" spans="1:10" ht="13.5" customHeight="1">
      <c r="A449" s="2"/>
      <c r="B449" s="2"/>
      <c r="C449" s="7"/>
      <c r="D449" s="2"/>
      <c r="E449" s="2"/>
      <c r="F449" s="2"/>
      <c r="G449" s="2"/>
      <c r="H449" s="2"/>
      <c r="I449" s="2"/>
      <c r="J449" s="2"/>
    </row>
    <row r="450" spans="1:10" ht="13.5" customHeight="1">
      <c r="A450" s="2"/>
      <c r="B450" s="2"/>
      <c r="C450" s="7"/>
      <c r="D450" s="2"/>
      <c r="E450" s="2"/>
      <c r="F450" s="2"/>
      <c r="G450" s="2"/>
      <c r="H450" s="2"/>
      <c r="I450" s="2"/>
      <c r="J450" s="2"/>
    </row>
    <row r="451" spans="1:10" ht="13.5" customHeight="1">
      <c r="A451" s="2"/>
      <c r="B451" s="2"/>
      <c r="C451" s="7"/>
      <c r="D451" s="2"/>
      <c r="E451" s="2"/>
      <c r="F451" s="2"/>
      <c r="G451" s="2"/>
      <c r="H451" s="2"/>
      <c r="I451" s="2"/>
      <c r="J451" s="2"/>
    </row>
    <row r="452" spans="1:10" ht="13.5" customHeight="1">
      <c r="A452" s="2"/>
      <c r="B452" s="2"/>
      <c r="C452" s="7"/>
      <c r="D452" s="2"/>
      <c r="E452" s="2"/>
      <c r="F452" s="2"/>
      <c r="G452" s="2"/>
      <c r="H452" s="2"/>
      <c r="I452" s="2"/>
      <c r="J452" s="2"/>
    </row>
    <row r="453" spans="1:10" ht="13.5" customHeight="1">
      <c r="A453" s="2"/>
      <c r="B453" s="2"/>
      <c r="C453" s="7"/>
      <c r="D453" s="2"/>
      <c r="E453" s="2"/>
      <c r="F453" s="2"/>
      <c r="G453" s="2"/>
      <c r="H453" s="2"/>
      <c r="I453" s="2"/>
      <c r="J453" s="2"/>
    </row>
    <row r="454" spans="1:10" ht="13.5" customHeight="1">
      <c r="A454" s="2"/>
      <c r="B454" s="2"/>
      <c r="C454" s="7"/>
      <c r="D454" s="2"/>
      <c r="E454" s="2"/>
      <c r="F454" s="2"/>
      <c r="G454" s="2"/>
      <c r="H454" s="2"/>
      <c r="I454" s="2"/>
      <c r="J454" s="2"/>
    </row>
    <row r="455" spans="1:10" ht="13.5" customHeight="1">
      <c r="A455" s="2"/>
      <c r="B455" s="2"/>
      <c r="C455" s="7"/>
      <c r="D455" s="2"/>
      <c r="E455" s="2"/>
      <c r="F455" s="2"/>
      <c r="G455" s="2"/>
      <c r="H455" s="2"/>
      <c r="I455" s="2"/>
      <c r="J455" s="2"/>
    </row>
    <row r="456" spans="1:10" ht="13.5" customHeight="1">
      <c r="A456" s="2"/>
      <c r="B456" s="2"/>
      <c r="C456" s="7"/>
      <c r="D456" s="2"/>
      <c r="E456" s="2"/>
      <c r="F456" s="2"/>
      <c r="G456" s="2"/>
      <c r="H456" s="2"/>
      <c r="I456" s="2"/>
      <c r="J456" s="2"/>
    </row>
    <row r="457" spans="1:10" ht="13.5" customHeight="1">
      <c r="A457" s="2"/>
      <c r="B457" s="2"/>
      <c r="C457" s="7"/>
      <c r="D457" s="2"/>
      <c r="E457" s="2"/>
      <c r="F457" s="2"/>
      <c r="G457" s="2"/>
      <c r="H457" s="2"/>
      <c r="I457" s="2"/>
      <c r="J457" s="2"/>
    </row>
    <row r="458" spans="1:10" ht="13.5" customHeight="1">
      <c r="A458" s="2"/>
      <c r="B458" s="2"/>
      <c r="C458" s="7"/>
      <c r="D458" s="2"/>
      <c r="E458" s="2"/>
      <c r="F458" s="2"/>
      <c r="G458" s="2"/>
      <c r="H458" s="2"/>
      <c r="I458" s="2"/>
      <c r="J458" s="2"/>
    </row>
    <row r="459" spans="1:10" ht="13.5" customHeight="1">
      <c r="A459" s="2"/>
      <c r="B459" s="2"/>
      <c r="C459" s="7"/>
      <c r="D459" s="2"/>
      <c r="E459" s="2"/>
      <c r="F459" s="2"/>
      <c r="G459" s="2"/>
      <c r="H459" s="2"/>
      <c r="I459" s="2"/>
      <c r="J459" s="2"/>
    </row>
    <row r="460" spans="1:10" ht="13.5" customHeight="1">
      <c r="A460" s="2"/>
      <c r="B460" s="2"/>
      <c r="C460" s="7"/>
      <c r="D460" s="2"/>
      <c r="E460" s="2"/>
      <c r="F460" s="2"/>
      <c r="G460" s="2"/>
      <c r="H460" s="2"/>
      <c r="I460" s="2"/>
      <c r="J460" s="2"/>
    </row>
    <row r="461" spans="1:10" ht="13.5" customHeight="1">
      <c r="A461" s="2"/>
      <c r="B461" s="2"/>
      <c r="C461" s="7"/>
      <c r="D461" s="2"/>
      <c r="E461" s="2"/>
      <c r="F461" s="2"/>
      <c r="G461" s="2"/>
      <c r="H461" s="2"/>
      <c r="I461" s="2"/>
      <c r="J461" s="2"/>
    </row>
    <row r="462" spans="1:10" ht="13.5" customHeight="1">
      <c r="A462" s="2"/>
      <c r="B462" s="2"/>
      <c r="C462" s="7"/>
      <c r="D462" s="2"/>
      <c r="E462" s="2"/>
      <c r="F462" s="2"/>
      <c r="G462" s="2"/>
      <c r="H462" s="2"/>
      <c r="I462" s="2"/>
      <c r="J462" s="2"/>
    </row>
    <row r="463" spans="1:10" ht="13.5" customHeight="1">
      <c r="A463" s="2"/>
      <c r="B463" s="2"/>
      <c r="C463" s="7"/>
      <c r="D463" s="2"/>
      <c r="E463" s="2"/>
      <c r="F463" s="2"/>
      <c r="G463" s="2"/>
      <c r="H463" s="2"/>
      <c r="I463" s="2"/>
      <c r="J463" s="2"/>
    </row>
    <row r="464" spans="1:10" ht="13.5" customHeight="1">
      <c r="A464" s="2"/>
      <c r="B464" s="2"/>
      <c r="C464" s="7"/>
      <c r="D464" s="2"/>
      <c r="E464" s="2"/>
      <c r="F464" s="2"/>
      <c r="G464" s="2"/>
      <c r="H464" s="2"/>
      <c r="I464" s="2"/>
      <c r="J464" s="2"/>
    </row>
    <row r="465" spans="1:10" ht="13.5" customHeight="1">
      <c r="A465" s="2"/>
      <c r="B465" s="2"/>
      <c r="C465" s="7"/>
      <c r="D465" s="2"/>
      <c r="E465" s="2"/>
      <c r="F465" s="2"/>
      <c r="G465" s="2"/>
      <c r="H465" s="2"/>
      <c r="I465" s="2"/>
      <c r="J465" s="2"/>
    </row>
    <row r="466" spans="1:10" ht="13.5" customHeight="1">
      <c r="A466" s="2"/>
      <c r="B466" s="2"/>
      <c r="C466" s="7"/>
      <c r="D466" s="2"/>
      <c r="E466" s="2"/>
      <c r="F466" s="2"/>
      <c r="G466" s="2"/>
      <c r="H466" s="2"/>
      <c r="I466" s="2"/>
      <c r="J466" s="2"/>
    </row>
    <row r="467" spans="1:10" ht="13.5" customHeight="1">
      <c r="A467" s="2"/>
      <c r="B467" s="2"/>
      <c r="C467" s="7"/>
      <c r="D467" s="2"/>
      <c r="E467" s="2"/>
      <c r="F467" s="2"/>
      <c r="G467" s="2"/>
      <c r="H467" s="2"/>
      <c r="I467" s="2"/>
      <c r="J467" s="2"/>
    </row>
    <row r="468" spans="1:10" ht="13.5" customHeight="1">
      <c r="A468" s="2"/>
      <c r="B468" s="2"/>
      <c r="C468" s="7"/>
      <c r="D468" s="2"/>
      <c r="E468" s="2"/>
      <c r="F468" s="2"/>
      <c r="G468" s="2"/>
      <c r="H468" s="2"/>
      <c r="I468" s="2"/>
      <c r="J468" s="2"/>
    </row>
    <row r="469" spans="1:10" ht="13.5" customHeight="1">
      <c r="A469" s="2"/>
      <c r="B469" s="2"/>
      <c r="C469" s="7"/>
      <c r="D469" s="2"/>
      <c r="E469" s="2"/>
      <c r="F469" s="2"/>
      <c r="G469" s="2"/>
      <c r="H469" s="2"/>
      <c r="I469" s="2"/>
      <c r="J469" s="2"/>
    </row>
    <row r="470" spans="1:10" ht="13.5" customHeight="1">
      <c r="A470" s="2"/>
      <c r="B470" s="2"/>
      <c r="C470" s="7"/>
      <c r="D470" s="2"/>
      <c r="E470" s="2"/>
      <c r="F470" s="2"/>
      <c r="G470" s="2"/>
      <c r="H470" s="2"/>
      <c r="I470" s="2"/>
      <c r="J470" s="2"/>
    </row>
    <row r="471" spans="1:10" ht="13.5" customHeight="1">
      <c r="A471" s="2"/>
      <c r="B471" s="2"/>
      <c r="C471" s="7"/>
      <c r="D471" s="2"/>
      <c r="E471" s="2"/>
      <c r="F471" s="2"/>
      <c r="G471" s="2"/>
      <c r="H471" s="2"/>
      <c r="I471" s="2"/>
      <c r="J471" s="2"/>
    </row>
    <row r="472" spans="1:10" ht="13.5" customHeight="1">
      <c r="A472" s="2"/>
      <c r="B472" s="2"/>
      <c r="C472" s="7"/>
      <c r="D472" s="2"/>
      <c r="E472" s="2"/>
      <c r="F472" s="2"/>
      <c r="G472" s="2"/>
      <c r="H472" s="2"/>
      <c r="I472" s="2"/>
      <c r="J472" s="2"/>
    </row>
    <row r="473" spans="1:10" ht="13.5" customHeight="1">
      <c r="A473" s="2"/>
      <c r="B473" s="2"/>
      <c r="C473" s="7"/>
      <c r="D473" s="2"/>
      <c r="E473" s="2"/>
      <c r="F473" s="2"/>
      <c r="G473" s="2"/>
      <c r="H473" s="2"/>
      <c r="I473" s="2"/>
      <c r="J473" s="2"/>
    </row>
    <row r="474" spans="1:10" ht="13.5" customHeight="1">
      <c r="A474" s="2"/>
      <c r="B474" s="2"/>
      <c r="C474" s="7"/>
      <c r="D474" s="2"/>
      <c r="E474" s="2"/>
      <c r="F474" s="2"/>
      <c r="G474" s="2"/>
      <c r="H474" s="2"/>
      <c r="I474" s="2"/>
      <c r="J474" s="2"/>
    </row>
    <row r="475" spans="1:10" ht="13.5" customHeight="1">
      <c r="A475" s="2"/>
      <c r="B475" s="2"/>
      <c r="C475" s="7"/>
      <c r="D475" s="2"/>
      <c r="E475" s="2"/>
      <c r="F475" s="2"/>
      <c r="G475" s="2"/>
      <c r="H475" s="2"/>
      <c r="I475" s="2"/>
      <c r="J475" s="2"/>
    </row>
    <row r="476" spans="1:10" ht="13.5" customHeight="1">
      <c r="A476" s="2"/>
      <c r="B476" s="2"/>
      <c r="C476" s="7"/>
      <c r="D476" s="2"/>
      <c r="E476" s="2"/>
      <c r="F476" s="2"/>
      <c r="G476" s="2"/>
      <c r="H476" s="2"/>
      <c r="I476" s="2"/>
      <c r="J476" s="2"/>
    </row>
    <row r="477" spans="1:10" ht="13.5" customHeight="1">
      <c r="A477" s="2"/>
      <c r="B477" s="2"/>
      <c r="C477" s="7"/>
      <c r="D477" s="2"/>
      <c r="E477" s="2"/>
      <c r="F477" s="2"/>
      <c r="G477" s="2"/>
      <c r="H477" s="2"/>
      <c r="I477" s="2"/>
      <c r="J477" s="2"/>
    </row>
    <row r="478" spans="1:10" ht="13.5" customHeight="1">
      <c r="A478" s="2"/>
      <c r="B478" s="2"/>
      <c r="C478" s="7"/>
      <c r="D478" s="2"/>
      <c r="E478" s="2"/>
      <c r="F478" s="2"/>
      <c r="G478" s="2"/>
      <c r="H478" s="2"/>
      <c r="I478" s="2"/>
      <c r="J478" s="2"/>
    </row>
    <row r="479" spans="1:10" ht="13.5" customHeight="1">
      <c r="A479" s="2"/>
      <c r="B479" s="2"/>
      <c r="C479" s="7"/>
      <c r="D479" s="2"/>
      <c r="E479" s="2"/>
      <c r="F479" s="2"/>
      <c r="G479" s="2"/>
      <c r="H479" s="2"/>
      <c r="I479" s="2"/>
      <c r="J479" s="2"/>
    </row>
    <row r="480" spans="1:10" ht="13.5" customHeight="1">
      <c r="A480" s="2"/>
      <c r="B480" s="2"/>
      <c r="C480" s="7"/>
      <c r="D480" s="2"/>
      <c r="E480" s="2"/>
      <c r="F480" s="2"/>
      <c r="G480" s="2"/>
      <c r="H480" s="2"/>
      <c r="I480" s="2"/>
      <c r="J480" s="2"/>
    </row>
    <row r="481" spans="1:10" ht="13.5" customHeight="1">
      <c r="A481" s="2"/>
      <c r="B481" s="2"/>
      <c r="C481" s="7"/>
      <c r="D481" s="2"/>
      <c r="E481" s="2"/>
      <c r="F481" s="2"/>
      <c r="G481" s="2"/>
      <c r="H481" s="2"/>
      <c r="I481" s="2"/>
      <c r="J481" s="2"/>
    </row>
    <row r="482" spans="1:10" ht="13.5" customHeight="1">
      <c r="A482" s="2"/>
      <c r="B482" s="2"/>
      <c r="C482" s="7"/>
      <c r="D482" s="2"/>
      <c r="E482" s="2"/>
      <c r="F482" s="2"/>
      <c r="G482" s="2"/>
      <c r="H482" s="2"/>
      <c r="I482" s="2"/>
      <c r="J482" s="2"/>
    </row>
    <row r="483" spans="1:10" ht="13.5" customHeight="1">
      <c r="A483" s="2"/>
      <c r="B483" s="2"/>
      <c r="C483" s="7"/>
      <c r="D483" s="2"/>
      <c r="E483" s="2"/>
      <c r="F483" s="2"/>
      <c r="G483" s="2"/>
      <c r="H483" s="2"/>
      <c r="I483" s="2"/>
      <c r="J483" s="2"/>
    </row>
    <row r="484" spans="1:10" ht="13.5" customHeight="1">
      <c r="A484" s="2"/>
      <c r="B484" s="2"/>
      <c r="C484" s="7"/>
      <c r="D484" s="2"/>
      <c r="E484" s="2"/>
      <c r="F484" s="2"/>
      <c r="G484" s="2"/>
      <c r="H484" s="2"/>
      <c r="I484" s="2"/>
      <c r="J484" s="2"/>
    </row>
    <row r="485" spans="1:10" ht="13.5" customHeight="1">
      <c r="A485" s="2"/>
      <c r="B485" s="2"/>
      <c r="C485" s="7"/>
      <c r="D485" s="2"/>
      <c r="E485" s="2"/>
      <c r="F485" s="2"/>
      <c r="G485" s="2"/>
      <c r="H485" s="2"/>
      <c r="I485" s="2"/>
      <c r="J485" s="2"/>
    </row>
    <row r="486" spans="1:10" ht="13.5" customHeight="1">
      <c r="A486" s="2"/>
      <c r="B486" s="2"/>
      <c r="C486" s="7"/>
      <c r="D486" s="2"/>
      <c r="E486" s="2"/>
      <c r="F486" s="2"/>
      <c r="G486" s="2"/>
      <c r="H486" s="2"/>
      <c r="I486" s="2"/>
      <c r="J486" s="2"/>
    </row>
    <row r="487" spans="1:10" ht="13.5" customHeight="1">
      <c r="A487" s="2"/>
      <c r="B487" s="2"/>
      <c r="C487" s="7"/>
      <c r="D487" s="2"/>
      <c r="E487" s="2"/>
      <c r="F487" s="2"/>
      <c r="G487" s="2"/>
      <c r="H487" s="2"/>
      <c r="I487" s="2"/>
      <c r="J487" s="2"/>
    </row>
    <row r="488" spans="1:10" ht="13.5" customHeight="1">
      <c r="A488" s="2"/>
      <c r="B488" s="2"/>
      <c r="C488" s="7"/>
      <c r="D488" s="2"/>
      <c r="E488" s="2"/>
      <c r="F488" s="2"/>
      <c r="G488" s="2"/>
      <c r="H488" s="2"/>
      <c r="I488" s="2"/>
      <c r="J488" s="2"/>
    </row>
    <row r="489" spans="1:10" ht="13.5" customHeight="1">
      <c r="A489" s="2"/>
      <c r="B489" s="2"/>
      <c r="C489" s="7"/>
      <c r="D489" s="2"/>
      <c r="E489" s="2"/>
      <c r="F489" s="2"/>
      <c r="G489" s="2"/>
      <c r="H489" s="2"/>
      <c r="I489" s="2"/>
      <c r="J489" s="2"/>
    </row>
    <row r="490" spans="1:10" ht="13.5" customHeight="1">
      <c r="A490" s="2"/>
      <c r="B490" s="2"/>
      <c r="C490" s="7"/>
      <c r="D490" s="2"/>
      <c r="E490" s="2"/>
      <c r="F490" s="2"/>
      <c r="G490" s="2"/>
      <c r="H490" s="2"/>
      <c r="I490" s="2"/>
      <c r="J490" s="2"/>
    </row>
    <row r="491" spans="1:10" ht="13.5" customHeight="1">
      <c r="A491" s="2"/>
      <c r="B491" s="2"/>
      <c r="C491" s="7"/>
      <c r="D491" s="2"/>
      <c r="E491" s="2"/>
      <c r="F491" s="2"/>
      <c r="G491" s="2"/>
      <c r="H491" s="2"/>
      <c r="I491" s="2"/>
      <c r="J491" s="2"/>
    </row>
    <row r="492" spans="1:10" ht="13.5" customHeight="1">
      <c r="A492" s="2"/>
      <c r="B492" s="2"/>
      <c r="C492" s="7"/>
      <c r="D492" s="2"/>
      <c r="E492" s="2"/>
      <c r="F492" s="2"/>
      <c r="G492" s="2"/>
      <c r="H492" s="2"/>
      <c r="I492" s="2"/>
      <c r="J492" s="2"/>
    </row>
    <row r="493" spans="1:10" ht="13.5" customHeight="1">
      <c r="A493" s="2"/>
      <c r="B493" s="2"/>
      <c r="C493" s="7"/>
      <c r="D493" s="2"/>
      <c r="E493" s="2"/>
      <c r="F493" s="2"/>
      <c r="G493" s="2"/>
      <c r="H493" s="2"/>
      <c r="I493" s="2"/>
      <c r="J493" s="2"/>
    </row>
    <row r="494" spans="1:10" ht="13.5" customHeight="1">
      <c r="A494" s="2"/>
      <c r="B494" s="2"/>
      <c r="C494" s="7"/>
      <c r="D494" s="2"/>
      <c r="E494" s="2"/>
      <c r="F494" s="2"/>
      <c r="G494" s="2"/>
      <c r="H494" s="2"/>
      <c r="I494" s="2"/>
      <c r="J494" s="2"/>
    </row>
    <row r="495" spans="1:10" ht="13.5" customHeight="1">
      <c r="A495" s="2"/>
      <c r="B495" s="2"/>
      <c r="C495" s="7"/>
      <c r="D495" s="2"/>
      <c r="E495" s="2"/>
      <c r="F495" s="2"/>
      <c r="G495" s="2"/>
      <c r="H495" s="2"/>
      <c r="I495" s="2"/>
      <c r="J495" s="2"/>
    </row>
    <row r="496" spans="1:10" ht="13.5" customHeight="1">
      <c r="A496" s="2"/>
      <c r="B496" s="2"/>
      <c r="C496" s="7"/>
      <c r="D496" s="2"/>
      <c r="E496" s="2"/>
      <c r="F496" s="2"/>
      <c r="G496" s="2"/>
      <c r="H496" s="2"/>
      <c r="I496" s="2"/>
      <c r="J496" s="2"/>
    </row>
    <row r="497" spans="1:10" ht="13.5" customHeight="1">
      <c r="A497" s="2"/>
      <c r="B497" s="2"/>
      <c r="C497" s="7"/>
      <c r="D497" s="2"/>
      <c r="E497" s="2"/>
      <c r="F497" s="2"/>
      <c r="G497" s="2"/>
      <c r="H497" s="2"/>
      <c r="I497" s="2"/>
      <c r="J497" s="2"/>
    </row>
    <row r="498" spans="1:10" ht="13.5" customHeight="1">
      <c r="A498" s="2"/>
      <c r="B498" s="2"/>
      <c r="C498" s="7"/>
      <c r="D498" s="2"/>
      <c r="E498" s="2"/>
      <c r="F498" s="2"/>
      <c r="G498" s="2"/>
      <c r="H498" s="2"/>
      <c r="I498" s="2"/>
      <c r="J498" s="2"/>
    </row>
    <row r="499" spans="1:10" ht="13.5" customHeight="1">
      <c r="A499" s="2"/>
      <c r="B499" s="2"/>
      <c r="C499" s="7"/>
      <c r="D499" s="2"/>
      <c r="E499" s="2"/>
      <c r="F499" s="2"/>
      <c r="G499" s="2"/>
      <c r="H499" s="2"/>
      <c r="I499" s="2"/>
      <c r="J499" s="2"/>
    </row>
    <row r="500" spans="1:10" ht="13.5" customHeight="1">
      <c r="A500" s="2"/>
      <c r="B500" s="2"/>
      <c r="C500" s="7"/>
      <c r="D500" s="2"/>
      <c r="E500" s="2"/>
      <c r="F500" s="2"/>
      <c r="G500" s="2"/>
      <c r="H500" s="2"/>
      <c r="I500" s="2"/>
      <c r="J500" s="2"/>
    </row>
    <row r="501" spans="1:10" ht="13.5" customHeight="1">
      <c r="A501" s="2"/>
      <c r="B501" s="2"/>
      <c r="C501" s="7"/>
      <c r="D501" s="2"/>
      <c r="E501" s="2"/>
      <c r="F501" s="2"/>
      <c r="G501" s="2"/>
      <c r="H501" s="2"/>
      <c r="I501" s="2"/>
      <c r="J501" s="2"/>
    </row>
    <row r="502" spans="1:10" ht="13.5" customHeight="1">
      <c r="A502" s="2"/>
      <c r="B502" s="2"/>
      <c r="C502" s="7"/>
      <c r="D502" s="2"/>
      <c r="E502" s="2"/>
      <c r="F502" s="2"/>
      <c r="G502" s="2"/>
      <c r="H502" s="2"/>
      <c r="I502" s="2"/>
      <c r="J502" s="2"/>
    </row>
    <row r="503" spans="1:10" ht="13.5" customHeight="1">
      <c r="A503" s="2"/>
      <c r="B503" s="2"/>
      <c r="C503" s="7"/>
      <c r="D503" s="2"/>
      <c r="E503" s="2"/>
      <c r="F503" s="2"/>
      <c r="G503" s="2"/>
      <c r="H503" s="2"/>
      <c r="I503" s="2"/>
      <c r="J503" s="2"/>
    </row>
    <row r="504" spans="1:10" ht="13.5" customHeight="1">
      <c r="A504" s="2"/>
      <c r="B504" s="2"/>
      <c r="C504" s="7"/>
      <c r="D504" s="2"/>
      <c r="E504" s="2"/>
      <c r="F504" s="2"/>
      <c r="G504" s="2"/>
      <c r="H504" s="2"/>
      <c r="I504" s="2"/>
      <c r="J504" s="2"/>
    </row>
    <row r="505" spans="1:10" ht="13.5" customHeight="1">
      <c r="A505" s="2"/>
      <c r="B505" s="2"/>
      <c r="C505" s="7"/>
      <c r="D505" s="2"/>
      <c r="E505" s="2"/>
      <c r="F505" s="2"/>
      <c r="G505" s="2"/>
      <c r="H505" s="2"/>
      <c r="I505" s="2"/>
      <c r="J505" s="2"/>
    </row>
    <row r="506" spans="1:10" ht="13.5" customHeight="1">
      <c r="A506" s="2"/>
      <c r="B506" s="2"/>
      <c r="C506" s="7"/>
      <c r="D506" s="2"/>
      <c r="E506" s="2"/>
      <c r="F506" s="2"/>
      <c r="G506" s="2"/>
      <c r="H506" s="2"/>
      <c r="I506" s="2"/>
      <c r="J506" s="2"/>
    </row>
    <row r="507" spans="1:10" ht="13.5" customHeight="1">
      <c r="A507" s="2"/>
      <c r="B507" s="2"/>
      <c r="C507" s="7"/>
      <c r="D507" s="2"/>
      <c r="E507" s="2"/>
      <c r="F507" s="2"/>
      <c r="G507" s="2"/>
      <c r="H507" s="2"/>
      <c r="I507" s="2"/>
      <c r="J507" s="2"/>
    </row>
    <row r="508" spans="1:10" ht="13.5" customHeight="1">
      <c r="A508" s="2"/>
      <c r="B508" s="2"/>
      <c r="C508" s="7"/>
      <c r="D508" s="2"/>
      <c r="E508" s="2"/>
      <c r="F508" s="2"/>
      <c r="G508" s="2"/>
      <c r="H508" s="2"/>
      <c r="I508" s="2"/>
      <c r="J508" s="2"/>
    </row>
    <row r="509" spans="1:10" ht="13.5" customHeight="1">
      <c r="A509" s="2"/>
      <c r="B509" s="2"/>
      <c r="C509" s="7"/>
      <c r="D509" s="2"/>
      <c r="E509" s="2"/>
      <c r="F509" s="2"/>
      <c r="G509" s="2"/>
      <c r="H509" s="2"/>
      <c r="I509" s="2"/>
      <c r="J509" s="2"/>
    </row>
    <row r="510" spans="1:10" ht="13.5" customHeight="1">
      <c r="A510" s="2"/>
      <c r="B510" s="2"/>
      <c r="C510" s="7"/>
      <c r="D510" s="2"/>
      <c r="E510" s="2"/>
      <c r="F510" s="2"/>
      <c r="G510" s="2"/>
      <c r="H510" s="2"/>
      <c r="I510" s="2"/>
      <c r="J510" s="2"/>
    </row>
    <row r="511" spans="1:10" ht="13.5" customHeight="1">
      <c r="A511" s="2"/>
      <c r="B511" s="2"/>
      <c r="C511" s="7"/>
      <c r="D511" s="2"/>
      <c r="E511" s="2"/>
      <c r="F511" s="2"/>
      <c r="G511" s="2"/>
      <c r="H511" s="2"/>
      <c r="I511" s="2"/>
      <c r="J511" s="2"/>
    </row>
    <row r="512" spans="1:10" ht="13.5" customHeight="1">
      <c r="A512" s="2"/>
      <c r="B512" s="2"/>
      <c r="C512" s="7"/>
      <c r="D512" s="2"/>
      <c r="E512" s="2"/>
      <c r="F512" s="2"/>
      <c r="G512" s="2"/>
      <c r="H512" s="2"/>
      <c r="I512" s="2"/>
      <c r="J512" s="2"/>
    </row>
    <row r="513" spans="1:10" ht="13.5" customHeight="1">
      <c r="A513" s="2"/>
      <c r="B513" s="2"/>
      <c r="C513" s="7"/>
      <c r="D513" s="2"/>
      <c r="E513" s="2"/>
      <c r="F513" s="2"/>
      <c r="G513" s="2"/>
      <c r="H513" s="2"/>
      <c r="I513" s="2"/>
      <c r="J513" s="2"/>
    </row>
    <row r="514" spans="1:10" ht="13.5" customHeight="1">
      <c r="A514" s="2"/>
      <c r="B514" s="2"/>
      <c r="C514" s="7"/>
      <c r="D514" s="2"/>
      <c r="E514" s="2"/>
      <c r="F514" s="2"/>
      <c r="G514" s="2"/>
      <c r="H514" s="2"/>
      <c r="I514" s="2"/>
      <c r="J514" s="2"/>
    </row>
    <row r="515" spans="1:10" ht="13.5" customHeight="1">
      <c r="A515" s="2"/>
      <c r="B515" s="2"/>
      <c r="C515" s="7"/>
      <c r="D515" s="2"/>
      <c r="E515" s="2"/>
      <c r="F515" s="2"/>
      <c r="G515" s="2"/>
      <c r="H515" s="2"/>
      <c r="I515" s="2"/>
      <c r="J515" s="2"/>
    </row>
    <row r="516" spans="1:10" ht="13.5" customHeight="1">
      <c r="A516" s="2"/>
      <c r="B516" s="2"/>
      <c r="C516" s="7"/>
      <c r="D516" s="2"/>
      <c r="E516" s="2"/>
      <c r="F516" s="2"/>
      <c r="G516" s="2"/>
      <c r="H516" s="2"/>
      <c r="I516" s="2"/>
      <c r="J516" s="2"/>
    </row>
    <row r="517" spans="1:10" ht="13.5" customHeight="1">
      <c r="A517" s="2"/>
      <c r="B517" s="2"/>
      <c r="C517" s="7"/>
      <c r="D517" s="2"/>
      <c r="E517" s="2"/>
      <c r="F517" s="2"/>
      <c r="G517" s="2"/>
      <c r="H517" s="2"/>
      <c r="I517" s="2"/>
      <c r="J517" s="2"/>
    </row>
    <row r="518" spans="1:10" ht="13.5" customHeight="1">
      <c r="A518" s="2"/>
      <c r="B518" s="2"/>
      <c r="C518" s="7"/>
      <c r="D518" s="2"/>
      <c r="E518" s="2"/>
      <c r="F518" s="2"/>
      <c r="G518" s="2"/>
      <c r="H518" s="2"/>
      <c r="I518" s="2"/>
      <c r="J518" s="2"/>
    </row>
    <row r="519" spans="1:10" ht="13.5" customHeight="1">
      <c r="A519" s="2"/>
      <c r="B519" s="2"/>
      <c r="C519" s="7"/>
      <c r="D519" s="2"/>
      <c r="E519" s="2"/>
      <c r="F519" s="2"/>
      <c r="G519" s="2"/>
      <c r="H519" s="2"/>
      <c r="I519" s="2"/>
      <c r="J519" s="2"/>
    </row>
    <row r="520" spans="1:10" ht="13.5" customHeight="1">
      <c r="A520" s="2"/>
      <c r="B520" s="2"/>
      <c r="C520" s="7"/>
      <c r="D520" s="2"/>
      <c r="E520" s="2"/>
      <c r="F520" s="2"/>
      <c r="G520" s="2"/>
      <c r="H520" s="2"/>
      <c r="I520" s="2"/>
      <c r="J520" s="2"/>
    </row>
    <row r="521" spans="1:10" ht="13.5" customHeight="1">
      <c r="A521" s="2"/>
      <c r="B521" s="2"/>
      <c r="C521" s="7"/>
      <c r="D521" s="2"/>
      <c r="E521" s="2"/>
      <c r="F521" s="2"/>
      <c r="G521" s="2"/>
      <c r="H521" s="2"/>
      <c r="I521" s="2"/>
      <c r="J521" s="2"/>
    </row>
    <row r="522" spans="1:10" ht="13.5" customHeight="1">
      <c r="A522" s="2"/>
      <c r="B522" s="2"/>
      <c r="C522" s="7"/>
      <c r="D522" s="2"/>
      <c r="E522" s="2"/>
      <c r="F522" s="2"/>
      <c r="G522" s="2"/>
      <c r="H522" s="2"/>
      <c r="I522" s="2"/>
      <c r="J522" s="2"/>
    </row>
    <row r="523" spans="1:10" ht="13.5" customHeight="1">
      <c r="A523" s="2"/>
      <c r="B523" s="2"/>
      <c r="C523" s="7"/>
      <c r="D523" s="2"/>
      <c r="E523" s="2"/>
      <c r="F523" s="2"/>
      <c r="G523" s="2"/>
      <c r="H523" s="2"/>
      <c r="I523" s="2"/>
      <c r="J523" s="2"/>
    </row>
    <row r="524" spans="1:10" ht="13.5" customHeight="1">
      <c r="A524" s="2"/>
      <c r="B524" s="2"/>
      <c r="C524" s="7"/>
      <c r="D524" s="2"/>
      <c r="E524" s="2"/>
      <c r="F524" s="2"/>
      <c r="G524" s="2"/>
      <c r="H524" s="2"/>
      <c r="I524" s="2"/>
      <c r="J524" s="2"/>
    </row>
    <row r="525" spans="1:10" ht="13.5" customHeight="1">
      <c r="A525" s="2"/>
      <c r="B525" s="2"/>
      <c r="C525" s="7"/>
      <c r="D525" s="2"/>
      <c r="E525" s="2"/>
      <c r="F525" s="2"/>
      <c r="G525" s="2"/>
      <c r="H525" s="2"/>
      <c r="I525" s="2"/>
      <c r="J525" s="2"/>
    </row>
    <row r="526" spans="1:10" ht="13.5" customHeight="1">
      <c r="A526" s="2"/>
      <c r="B526" s="2"/>
      <c r="C526" s="7"/>
      <c r="D526" s="2"/>
      <c r="E526" s="2"/>
      <c r="F526" s="2"/>
      <c r="G526" s="2"/>
      <c r="H526" s="2"/>
      <c r="I526" s="2"/>
      <c r="J526" s="2"/>
    </row>
    <row r="527" spans="1:10" ht="13.5" customHeight="1">
      <c r="A527" s="2"/>
      <c r="B527" s="2"/>
      <c r="C527" s="7"/>
      <c r="D527" s="2"/>
      <c r="E527" s="2"/>
      <c r="F527" s="2"/>
      <c r="G527" s="2"/>
      <c r="H527" s="2"/>
      <c r="I527" s="2"/>
      <c r="J527" s="2"/>
    </row>
    <row r="528" spans="1:10" ht="13.5" customHeight="1">
      <c r="A528" s="2"/>
      <c r="B528" s="2"/>
      <c r="C528" s="7"/>
      <c r="D528" s="2"/>
      <c r="E528" s="2"/>
      <c r="F528" s="2"/>
      <c r="G528" s="2"/>
      <c r="H528" s="2"/>
      <c r="I528" s="2"/>
      <c r="J528" s="2"/>
    </row>
    <row r="529" spans="1:10" ht="13.5" customHeight="1">
      <c r="A529" s="2"/>
      <c r="B529" s="2"/>
      <c r="C529" s="7"/>
      <c r="D529" s="2"/>
      <c r="E529" s="2"/>
      <c r="F529" s="2"/>
      <c r="G529" s="2"/>
      <c r="H529" s="2"/>
      <c r="I529" s="2"/>
      <c r="J529" s="2"/>
    </row>
    <row r="530" spans="1:10" ht="13.5" customHeight="1">
      <c r="A530" s="2"/>
      <c r="B530" s="2"/>
      <c r="C530" s="7"/>
      <c r="D530" s="2"/>
      <c r="E530" s="2"/>
      <c r="F530" s="2"/>
      <c r="G530" s="2"/>
      <c r="H530" s="2"/>
      <c r="I530" s="2"/>
      <c r="J530" s="2"/>
    </row>
    <row r="531" spans="1:10" ht="13.5" customHeight="1">
      <c r="A531" s="2"/>
      <c r="B531" s="2"/>
      <c r="C531" s="7"/>
      <c r="D531" s="2"/>
      <c r="E531" s="2"/>
      <c r="F531" s="2"/>
      <c r="G531" s="2"/>
      <c r="H531" s="2"/>
      <c r="I531" s="2"/>
      <c r="J531" s="2"/>
    </row>
    <row r="532" spans="1:10" ht="13.5" customHeight="1">
      <c r="A532" s="2"/>
      <c r="B532" s="2"/>
      <c r="C532" s="7"/>
      <c r="D532" s="2"/>
      <c r="E532" s="2"/>
      <c r="F532" s="2"/>
      <c r="G532" s="2"/>
      <c r="H532" s="2"/>
      <c r="I532" s="2"/>
      <c r="J532" s="2"/>
    </row>
    <row r="533" spans="1:10" ht="13.5" customHeight="1">
      <c r="A533" s="2"/>
      <c r="B533" s="2"/>
      <c r="C533" s="7"/>
      <c r="D533" s="2"/>
      <c r="E533" s="2"/>
      <c r="F533" s="2"/>
      <c r="G533" s="2"/>
      <c r="H533" s="2"/>
      <c r="I533" s="2"/>
      <c r="J533" s="2"/>
    </row>
    <row r="534" spans="1:10" ht="13.5" customHeight="1">
      <c r="A534" s="2"/>
      <c r="B534" s="2"/>
      <c r="C534" s="7"/>
      <c r="D534" s="2"/>
      <c r="E534" s="2"/>
      <c r="F534" s="2"/>
      <c r="G534" s="2"/>
      <c r="H534" s="2"/>
      <c r="I534" s="2"/>
      <c r="J534" s="2"/>
    </row>
    <row r="535" spans="1:10" ht="13.5" customHeight="1">
      <c r="A535" s="2"/>
      <c r="B535" s="2"/>
      <c r="C535" s="7"/>
      <c r="D535" s="2"/>
      <c r="E535" s="2"/>
      <c r="F535" s="2"/>
      <c r="G535" s="2"/>
      <c r="H535" s="2"/>
      <c r="I535" s="2"/>
      <c r="J535" s="2"/>
    </row>
    <row r="536" spans="1:10" ht="13.5" customHeight="1">
      <c r="A536" s="2"/>
      <c r="B536" s="2"/>
      <c r="C536" s="7"/>
      <c r="D536" s="2"/>
      <c r="E536" s="2"/>
      <c r="F536" s="2"/>
      <c r="G536" s="2"/>
      <c r="H536" s="2"/>
      <c r="I536" s="2"/>
      <c r="J536" s="2"/>
    </row>
    <row r="537" spans="1:10" ht="13.5" customHeight="1">
      <c r="A537" s="2"/>
      <c r="B537" s="2"/>
      <c r="C537" s="7"/>
      <c r="D537" s="2"/>
      <c r="E537" s="2"/>
      <c r="F537" s="2"/>
      <c r="G537" s="2"/>
      <c r="H537" s="2"/>
      <c r="I537" s="2"/>
      <c r="J537" s="2"/>
    </row>
    <row r="538" spans="1:10" ht="13.5" customHeight="1">
      <c r="A538" s="2"/>
      <c r="B538" s="2"/>
      <c r="C538" s="7"/>
      <c r="D538" s="2"/>
      <c r="E538" s="2"/>
      <c r="F538" s="2"/>
      <c r="G538" s="2"/>
      <c r="H538" s="2"/>
      <c r="I538" s="2"/>
      <c r="J538" s="2"/>
    </row>
    <row r="539" spans="1:10" ht="13.5" customHeight="1">
      <c r="A539" s="2"/>
      <c r="B539" s="2"/>
      <c r="C539" s="7"/>
      <c r="D539" s="2"/>
      <c r="E539" s="2"/>
      <c r="F539" s="2"/>
      <c r="G539" s="2"/>
      <c r="H539" s="2"/>
      <c r="I539" s="2"/>
      <c r="J539" s="2"/>
    </row>
    <row r="540" spans="1:10" ht="13.5" customHeight="1">
      <c r="A540" s="2"/>
      <c r="B540" s="2"/>
      <c r="C540" s="7"/>
      <c r="D540" s="2"/>
      <c r="E540" s="2"/>
      <c r="F540" s="2"/>
      <c r="G540" s="2"/>
      <c r="H540" s="2"/>
      <c r="I540" s="2"/>
      <c r="J540" s="2"/>
    </row>
    <row r="541" spans="1:10" ht="13.5" customHeight="1">
      <c r="A541" s="2"/>
      <c r="B541" s="2"/>
      <c r="C541" s="7"/>
      <c r="D541" s="2"/>
      <c r="E541" s="2"/>
      <c r="F541" s="2"/>
      <c r="G541" s="2"/>
      <c r="H541" s="2"/>
      <c r="I541" s="2"/>
      <c r="J541" s="2"/>
    </row>
    <row r="542" spans="1:10" ht="13.5" customHeight="1">
      <c r="A542" s="2"/>
      <c r="B542" s="2"/>
      <c r="C542" s="7"/>
      <c r="D542" s="2"/>
      <c r="E542" s="2"/>
      <c r="F542" s="2"/>
      <c r="G542" s="2"/>
      <c r="H542" s="2"/>
      <c r="I542" s="2"/>
      <c r="J542" s="2"/>
    </row>
    <row r="543" spans="1:10" ht="13.5" customHeight="1">
      <c r="A543" s="2"/>
      <c r="B543" s="2"/>
      <c r="C543" s="7"/>
      <c r="D543" s="2"/>
      <c r="E543" s="2"/>
      <c r="F543" s="2"/>
      <c r="G543" s="2"/>
      <c r="H543" s="2"/>
      <c r="I543" s="2"/>
      <c r="J543" s="2"/>
    </row>
    <row r="544" spans="1:10" ht="13.5" customHeight="1">
      <c r="A544" s="2"/>
      <c r="B544" s="2"/>
      <c r="C544" s="7"/>
      <c r="D544" s="2"/>
      <c r="E544" s="2"/>
      <c r="F544" s="2"/>
      <c r="G544" s="2"/>
      <c r="H544" s="2"/>
      <c r="I544" s="2"/>
      <c r="J544" s="2"/>
    </row>
    <row r="545" spans="1:10" ht="13.5" customHeight="1">
      <c r="A545" s="2"/>
      <c r="B545" s="2"/>
      <c r="C545" s="7"/>
      <c r="D545" s="2"/>
      <c r="E545" s="2"/>
      <c r="F545" s="2"/>
      <c r="G545" s="2"/>
      <c r="H545" s="2"/>
      <c r="I545" s="2"/>
      <c r="J545" s="2"/>
    </row>
    <row r="546" spans="1:10" ht="13.5" customHeight="1">
      <c r="A546" s="2"/>
      <c r="B546" s="2"/>
      <c r="C546" s="7"/>
      <c r="D546" s="2"/>
      <c r="E546" s="2"/>
      <c r="F546" s="2"/>
      <c r="G546" s="2"/>
      <c r="H546" s="2"/>
      <c r="I546" s="2"/>
      <c r="J546" s="2"/>
    </row>
    <row r="547" spans="1:10" ht="13.5" customHeight="1">
      <c r="A547" s="2"/>
      <c r="B547" s="2"/>
      <c r="C547" s="7"/>
      <c r="D547" s="2"/>
      <c r="E547" s="2"/>
      <c r="F547" s="2"/>
      <c r="G547" s="2"/>
      <c r="H547" s="2"/>
      <c r="I547" s="2"/>
      <c r="J547" s="2"/>
    </row>
    <row r="548" spans="1:10" ht="13.5" customHeight="1">
      <c r="A548" s="2"/>
      <c r="B548" s="2"/>
      <c r="C548" s="7"/>
      <c r="D548" s="2"/>
      <c r="E548" s="2"/>
      <c r="F548" s="2"/>
      <c r="G548" s="2"/>
      <c r="H548" s="2"/>
      <c r="I548" s="2"/>
      <c r="J548" s="2"/>
    </row>
    <row r="549" spans="1:10" ht="13.5" customHeight="1">
      <c r="A549" s="2"/>
      <c r="B549" s="2"/>
      <c r="C549" s="7"/>
      <c r="D549" s="2"/>
      <c r="E549" s="2"/>
      <c r="F549" s="2"/>
      <c r="G549" s="2"/>
      <c r="H549" s="2"/>
      <c r="I549" s="2"/>
      <c r="J549" s="2"/>
    </row>
    <row r="550" spans="1:10" ht="13.5" customHeight="1">
      <c r="A550" s="2"/>
      <c r="B550" s="2"/>
      <c r="C550" s="7"/>
      <c r="D550" s="2"/>
      <c r="E550" s="2"/>
      <c r="F550" s="2"/>
      <c r="G550" s="2"/>
      <c r="H550" s="2"/>
      <c r="I550" s="2"/>
      <c r="J550" s="2"/>
    </row>
    <row r="551" spans="1:10" ht="13.5" customHeight="1">
      <c r="A551" s="2"/>
      <c r="B551" s="2"/>
      <c r="C551" s="7"/>
      <c r="D551" s="2"/>
      <c r="E551" s="2"/>
      <c r="F551" s="2"/>
      <c r="G551" s="2"/>
      <c r="H551" s="2"/>
      <c r="I551" s="2"/>
      <c r="J551" s="2"/>
    </row>
    <row r="552" spans="1:10" ht="13.5" customHeight="1">
      <c r="A552" s="2"/>
      <c r="B552" s="2"/>
      <c r="C552" s="7"/>
      <c r="D552" s="2"/>
      <c r="E552" s="2"/>
      <c r="F552" s="2"/>
      <c r="G552" s="2"/>
      <c r="H552" s="2"/>
      <c r="I552" s="2"/>
      <c r="J552" s="2"/>
    </row>
    <row r="553" spans="1:10" ht="13.5" customHeight="1">
      <c r="A553" s="2"/>
      <c r="B553" s="2"/>
      <c r="C553" s="7"/>
      <c r="D553" s="2"/>
      <c r="E553" s="2"/>
      <c r="F553" s="2"/>
      <c r="G553" s="2"/>
      <c r="H553" s="2"/>
      <c r="I553" s="2"/>
      <c r="J553" s="2"/>
    </row>
    <row r="554" spans="1:10" ht="13.5" customHeight="1">
      <c r="A554" s="2"/>
      <c r="B554" s="2"/>
      <c r="C554" s="7"/>
      <c r="D554" s="2"/>
      <c r="E554" s="2"/>
      <c r="F554" s="2"/>
      <c r="G554" s="2"/>
      <c r="H554" s="2"/>
      <c r="I554" s="2"/>
      <c r="J554" s="2"/>
    </row>
    <row r="555" spans="1:10" ht="13.5" customHeight="1">
      <c r="A555" s="2"/>
      <c r="B555" s="2"/>
      <c r="C555" s="7"/>
      <c r="D555" s="2"/>
      <c r="E555" s="2"/>
      <c r="F555" s="2"/>
      <c r="G555" s="2"/>
      <c r="H555" s="2"/>
      <c r="I555" s="2"/>
      <c r="J555" s="2"/>
    </row>
    <row r="556" spans="1:10" ht="13.5" customHeight="1">
      <c r="A556" s="2"/>
      <c r="B556" s="2"/>
      <c r="C556" s="7"/>
      <c r="D556" s="2"/>
      <c r="E556" s="2"/>
      <c r="F556" s="2"/>
      <c r="G556" s="2"/>
      <c r="H556" s="2"/>
      <c r="I556" s="2"/>
      <c r="J556" s="2"/>
    </row>
    <row r="557" spans="1:10" ht="13.5" customHeight="1">
      <c r="A557" s="2"/>
      <c r="B557" s="2"/>
      <c r="C557" s="7"/>
      <c r="D557" s="2"/>
      <c r="E557" s="2"/>
      <c r="F557" s="2"/>
      <c r="G557" s="2"/>
      <c r="H557" s="2"/>
      <c r="I557" s="2"/>
      <c r="J557" s="2"/>
    </row>
    <row r="558" spans="1:10" ht="13.5" customHeight="1">
      <c r="A558" s="2"/>
      <c r="B558" s="2"/>
      <c r="C558" s="7"/>
      <c r="D558" s="2"/>
      <c r="E558" s="2"/>
      <c r="F558" s="2"/>
      <c r="G558" s="2"/>
      <c r="H558" s="2"/>
      <c r="I558" s="2"/>
      <c r="J558" s="2"/>
    </row>
    <row r="559" spans="1:10" ht="13.5" customHeight="1">
      <c r="A559" s="2"/>
      <c r="B559" s="2"/>
      <c r="C559" s="7"/>
      <c r="D559" s="2"/>
      <c r="E559" s="2"/>
      <c r="F559" s="2"/>
      <c r="G559" s="2"/>
      <c r="H559" s="2"/>
      <c r="I559" s="2"/>
      <c r="J559" s="2"/>
    </row>
    <row r="560" spans="1:10" ht="13.5" customHeight="1">
      <c r="A560" s="2"/>
      <c r="B560" s="2"/>
      <c r="C560" s="7"/>
      <c r="D560" s="2"/>
      <c r="E560" s="2"/>
      <c r="F560" s="2"/>
      <c r="G560" s="2"/>
      <c r="H560" s="2"/>
      <c r="I560" s="2"/>
      <c r="J560" s="2"/>
    </row>
    <row r="561" spans="1:10" ht="13.5" customHeight="1">
      <c r="A561" s="2"/>
      <c r="B561" s="2"/>
      <c r="C561" s="7"/>
      <c r="D561" s="2"/>
      <c r="E561" s="2"/>
      <c r="F561" s="2"/>
      <c r="G561" s="2"/>
      <c r="H561" s="2"/>
      <c r="I561" s="2"/>
      <c r="J561" s="2"/>
    </row>
    <row r="562" spans="1:10" ht="13.5" customHeight="1">
      <c r="A562" s="2"/>
      <c r="B562" s="2"/>
      <c r="C562" s="7"/>
      <c r="D562" s="2"/>
      <c r="E562" s="2"/>
      <c r="F562" s="2"/>
      <c r="G562" s="2"/>
      <c r="H562" s="2"/>
      <c r="I562" s="2"/>
      <c r="J562" s="2"/>
    </row>
    <row r="563" spans="1:10" ht="13.5" customHeight="1">
      <c r="A563" s="2"/>
      <c r="B563" s="2"/>
      <c r="C563" s="7"/>
      <c r="D563" s="2"/>
      <c r="E563" s="2"/>
      <c r="F563" s="2"/>
      <c r="G563" s="2"/>
      <c r="H563" s="2"/>
      <c r="I563" s="2"/>
      <c r="J563" s="2"/>
    </row>
    <row r="564" spans="1:10" ht="13.5" customHeight="1">
      <c r="A564" s="2"/>
      <c r="B564" s="2"/>
      <c r="C564" s="7"/>
      <c r="D564" s="2"/>
      <c r="E564" s="2"/>
      <c r="F564" s="2"/>
      <c r="G564" s="2"/>
      <c r="H564" s="2"/>
      <c r="I564" s="2"/>
      <c r="J564" s="2"/>
    </row>
    <row r="565" spans="1:10" ht="13.5" customHeight="1">
      <c r="A565" s="2"/>
      <c r="B565" s="2"/>
      <c r="C565" s="7"/>
      <c r="D565" s="2"/>
      <c r="E565" s="2"/>
      <c r="F565" s="2"/>
      <c r="G565" s="2"/>
      <c r="H565" s="2"/>
      <c r="I565" s="2"/>
      <c r="J565" s="2"/>
    </row>
    <row r="566" spans="1:10" ht="13.5" customHeight="1">
      <c r="A566" s="2"/>
      <c r="B566" s="2"/>
      <c r="C566" s="7"/>
      <c r="D566" s="2"/>
      <c r="E566" s="2"/>
      <c r="F566" s="2"/>
      <c r="G566" s="2"/>
      <c r="H566" s="2"/>
      <c r="I566" s="2"/>
      <c r="J566" s="2"/>
    </row>
    <row r="567" spans="1:10" ht="13.5" customHeight="1">
      <c r="A567" s="2"/>
      <c r="B567" s="2"/>
      <c r="C567" s="7"/>
      <c r="D567" s="2"/>
      <c r="E567" s="2"/>
      <c r="F567" s="2"/>
      <c r="G567" s="2"/>
      <c r="H567" s="2"/>
      <c r="I567" s="2"/>
      <c r="J567" s="2"/>
    </row>
    <row r="568" spans="1:10" ht="13.5" customHeight="1">
      <c r="A568" s="2"/>
      <c r="B568" s="2"/>
      <c r="C568" s="7"/>
      <c r="D568" s="2"/>
      <c r="E568" s="2"/>
      <c r="F568" s="2"/>
      <c r="G568" s="2"/>
      <c r="H568" s="2"/>
      <c r="I568" s="2"/>
      <c r="J568" s="2"/>
    </row>
    <row r="569" spans="1:10" ht="13.5" customHeight="1">
      <c r="A569" s="2"/>
      <c r="B569" s="2"/>
      <c r="C569" s="7"/>
      <c r="D569" s="2"/>
      <c r="E569" s="2"/>
      <c r="F569" s="2"/>
      <c r="G569" s="2"/>
      <c r="H569" s="2"/>
      <c r="I569" s="2"/>
      <c r="J569" s="2"/>
    </row>
    <row r="570" spans="1:10" ht="13.5" customHeight="1">
      <c r="A570" s="2"/>
      <c r="B570" s="2"/>
      <c r="C570" s="7"/>
      <c r="D570" s="2"/>
      <c r="E570" s="2"/>
      <c r="F570" s="2"/>
      <c r="G570" s="2"/>
      <c r="H570" s="2"/>
      <c r="I570" s="2"/>
      <c r="J570" s="2"/>
    </row>
    <row r="571" spans="1:10" ht="13.5" customHeight="1">
      <c r="A571" s="2"/>
      <c r="B571" s="2"/>
      <c r="C571" s="7"/>
      <c r="D571" s="2"/>
      <c r="E571" s="2"/>
      <c r="F571" s="2"/>
      <c r="G571" s="2"/>
      <c r="H571" s="2"/>
      <c r="I571" s="2"/>
      <c r="J571" s="2"/>
    </row>
    <row r="572" spans="1:10" ht="13.5" customHeight="1">
      <c r="A572" s="2"/>
      <c r="B572" s="2"/>
      <c r="C572" s="7"/>
      <c r="D572" s="2"/>
      <c r="E572" s="2"/>
      <c r="F572" s="2"/>
      <c r="G572" s="2"/>
      <c r="H572" s="2"/>
      <c r="I572" s="2"/>
      <c r="J572" s="2"/>
    </row>
    <row r="573" spans="1:10" ht="13.5" customHeight="1">
      <c r="A573" s="2"/>
      <c r="B573" s="2"/>
      <c r="C573" s="7"/>
      <c r="D573" s="2"/>
      <c r="E573" s="2"/>
      <c r="F573" s="2"/>
      <c r="G573" s="2"/>
      <c r="H573" s="2"/>
      <c r="I573" s="2"/>
      <c r="J573" s="2"/>
    </row>
    <row r="574" spans="1:10" ht="13.5" customHeight="1">
      <c r="A574" s="2"/>
      <c r="B574" s="2"/>
      <c r="C574" s="7"/>
      <c r="D574" s="2"/>
      <c r="E574" s="2"/>
      <c r="F574" s="2"/>
      <c r="G574" s="2"/>
      <c r="H574" s="2"/>
      <c r="I574" s="2"/>
      <c r="J574" s="2"/>
    </row>
    <row r="575" spans="1:10" ht="13.5" customHeight="1">
      <c r="A575" s="2"/>
      <c r="B575" s="2"/>
      <c r="C575" s="7"/>
      <c r="D575" s="2"/>
      <c r="E575" s="2"/>
      <c r="F575" s="2"/>
      <c r="G575" s="2"/>
      <c r="H575" s="2"/>
      <c r="I575" s="2"/>
      <c r="J575" s="2"/>
    </row>
    <row r="576" spans="1:10" ht="13.5" customHeight="1">
      <c r="A576" s="2"/>
      <c r="B576" s="2"/>
      <c r="C576" s="7"/>
      <c r="D576" s="2"/>
      <c r="E576" s="2"/>
      <c r="F576" s="2"/>
      <c r="G576" s="2"/>
      <c r="H576" s="2"/>
      <c r="I576" s="2"/>
      <c r="J576" s="2"/>
    </row>
    <row r="577" spans="1:10" ht="13.5" customHeight="1">
      <c r="A577" s="2"/>
      <c r="B577" s="2"/>
      <c r="C577" s="7"/>
      <c r="D577" s="2"/>
      <c r="E577" s="2"/>
      <c r="F577" s="2"/>
      <c r="G577" s="2"/>
      <c r="H577" s="2"/>
      <c r="I577" s="2"/>
      <c r="J577" s="2"/>
    </row>
    <row r="578" spans="1:10" ht="13.5" customHeight="1">
      <c r="A578" s="2"/>
      <c r="B578" s="2"/>
      <c r="C578" s="7"/>
      <c r="D578" s="2"/>
      <c r="E578" s="2"/>
      <c r="F578" s="2"/>
      <c r="G578" s="2"/>
      <c r="H578" s="2"/>
      <c r="I578" s="2"/>
      <c r="J578" s="2"/>
    </row>
    <row r="579" spans="1:10" ht="13.5" customHeight="1">
      <c r="A579" s="2"/>
      <c r="B579" s="2"/>
      <c r="C579" s="7"/>
      <c r="D579" s="2"/>
      <c r="E579" s="2"/>
      <c r="F579" s="2"/>
      <c r="G579" s="2"/>
      <c r="H579" s="2"/>
      <c r="I579" s="2"/>
      <c r="J579" s="2"/>
    </row>
    <row r="580" spans="1:10" ht="13.5" customHeight="1">
      <c r="A580" s="2"/>
      <c r="B580" s="2"/>
      <c r="C580" s="7"/>
      <c r="D580" s="2"/>
      <c r="E580" s="2"/>
      <c r="F580" s="2"/>
      <c r="G580" s="2"/>
      <c r="H580" s="2"/>
      <c r="I580" s="2"/>
      <c r="J580" s="2"/>
    </row>
    <row r="581" spans="1:10" ht="13.5" customHeight="1">
      <c r="A581" s="2"/>
      <c r="B581" s="2"/>
      <c r="C581" s="7"/>
      <c r="D581" s="2"/>
      <c r="E581" s="2"/>
      <c r="F581" s="2"/>
      <c r="G581" s="2"/>
      <c r="H581" s="2"/>
      <c r="I581" s="2"/>
      <c r="J581" s="2"/>
    </row>
    <row r="582" spans="1:10" ht="13.5" customHeight="1">
      <c r="A582" s="2"/>
      <c r="B582" s="2"/>
      <c r="C582" s="7"/>
      <c r="D582" s="2"/>
      <c r="E582" s="2"/>
      <c r="F582" s="2"/>
      <c r="G582" s="2"/>
      <c r="H582" s="2"/>
      <c r="I582" s="2"/>
      <c r="J582" s="2"/>
    </row>
    <row r="583" spans="1:10" ht="13.5" customHeight="1">
      <c r="A583" s="2"/>
      <c r="B583" s="2"/>
      <c r="C583" s="7"/>
      <c r="D583" s="2"/>
      <c r="E583" s="2"/>
      <c r="F583" s="2"/>
      <c r="G583" s="2"/>
      <c r="H583" s="2"/>
      <c r="I583" s="2"/>
      <c r="J583" s="2"/>
    </row>
    <row r="584" spans="1:10" ht="13.5" customHeight="1">
      <c r="A584" s="2"/>
      <c r="B584" s="2"/>
      <c r="C584" s="7"/>
      <c r="D584" s="2"/>
      <c r="E584" s="2"/>
      <c r="F584" s="2"/>
      <c r="G584" s="2"/>
      <c r="H584" s="2"/>
      <c r="I584" s="2"/>
      <c r="J584" s="2"/>
    </row>
    <row r="585" spans="1:10" ht="13.5" customHeight="1">
      <c r="A585" s="2"/>
      <c r="B585" s="2"/>
      <c r="C585" s="7"/>
      <c r="D585" s="2"/>
      <c r="E585" s="2"/>
      <c r="F585" s="2"/>
      <c r="G585" s="2"/>
      <c r="H585" s="2"/>
      <c r="I585" s="2"/>
      <c r="J585" s="2"/>
    </row>
    <row r="586" spans="1:10" ht="13.5" customHeight="1">
      <c r="A586" s="2"/>
      <c r="B586" s="2"/>
      <c r="C586" s="7"/>
      <c r="D586" s="2"/>
      <c r="E586" s="2"/>
      <c r="F586" s="2"/>
      <c r="G586" s="2"/>
      <c r="H586" s="2"/>
      <c r="I586" s="2"/>
      <c r="J586" s="2"/>
    </row>
    <row r="587" spans="1:10" ht="13.5" customHeight="1">
      <c r="A587" s="2"/>
      <c r="B587" s="2"/>
      <c r="C587" s="7"/>
      <c r="D587" s="2"/>
      <c r="E587" s="2"/>
      <c r="F587" s="2"/>
      <c r="G587" s="2"/>
      <c r="H587" s="2"/>
      <c r="I587" s="2"/>
      <c r="J587" s="2"/>
    </row>
    <row r="588" spans="1:10" ht="13.5" customHeight="1">
      <c r="A588" s="2"/>
      <c r="B588" s="2"/>
      <c r="C588" s="7"/>
      <c r="D588" s="2"/>
      <c r="E588" s="2"/>
      <c r="F588" s="2"/>
      <c r="G588" s="2"/>
      <c r="H588" s="2"/>
      <c r="I588" s="2"/>
      <c r="J588" s="2"/>
    </row>
    <row r="589" spans="1:10" ht="13.5" customHeight="1">
      <c r="A589" s="2"/>
      <c r="B589" s="2"/>
      <c r="C589" s="7"/>
      <c r="D589" s="2"/>
      <c r="E589" s="2"/>
      <c r="F589" s="2"/>
      <c r="G589" s="2"/>
      <c r="H589" s="2"/>
      <c r="I589" s="2"/>
      <c r="J589" s="2"/>
    </row>
    <row r="590" spans="1:10" ht="13.5" customHeight="1">
      <c r="A590" s="2"/>
      <c r="B590" s="2"/>
      <c r="C590" s="7"/>
      <c r="D590" s="2"/>
      <c r="E590" s="2"/>
      <c r="F590" s="2"/>
      <c r="G590" s="2"/>
      <c r="H590" s="2"/>
      <c r="I590" s="2"/>
      <c r="J590" s="2"/>
    </row>
    <row r="591" spans="1:10" ht="13.5" customHeight="1">
      <c r="A591" s="2"/>
      <c r="B591" s="2"/>
      <c r="C591" s="7"/>
      <c r="D591" s="2"/>
      <c r="E591" s="2"/>
      <c r="F591" s="2"/>
      <c r="G591" s="2"/>
      <c r="H591" s="2"/>
      <c r="I591" s="2"/>
      <c r="J591" s="2"/>
    </row>
    <row r="592" spans="1:10" ht="13.5" customHeight="1">
      <c r="A592" s="2"/>
      <c r="B592" s="2"/>
      <c r="C592" s="7"/>
      <c r="D592" s="2"/>
      <c r="E592" s="2"/>
      <c r="F592" s="2"/>
      <c r="G592" s="2"/>
      <c r="H592" s="2"/>
      <c r="I592" s="2"/>
      <c r="J592" s="2"/>
    </row>
    <row r="593" spans="1:10" ht="13.5" customHeight="1">
      <c r="A593" s="2"/>
      <c r="B593" s="2"/>
      <c r="C593" s="7"/>
      <c r="D593" s="2"/>
      <c r="E593" s="2"/>
      <c r="F593" s="2"/>
      <c r="G593" s="2"/>
      <c r="H593" s="2"/>
      <c r="I593" s="2"/>
      <c r="J593" s="2"/>
    </row>
    <row r="594" spans="1:10" ht="13.5" customHeight="1">
      <c r="A594" s="2"/>
      <c r="B594" s="2"/>
      <c r="C594" s="7"/>
      <c r="D594" s="2"/>
      <c r="E594" s="2"/>
      <c r="F594" s="2"/>
      <c r="G594" s="2"/>
      <c r="H594" s="2"/>
      <c r="I594" s="2"/>
      <c r="J594" s="2"/>
    </row>
    <row r="595" spans="1:10" ht="13.5" customHeight="1">
      <c r="A595" s="2"/>
      <c r="B595" s="2"/>
      <c r="C595" s="7"/>
      <c r="D595" s="2"/>
      <c r="E595" s="2"/>
      <c r="F595" s="2"/>
      <c r="G595" s="2"/>
      <c r="H595" s="2"/>
      <c r="I595" s="2"/>
      <c r="J595" s="2"/>
    </row>
    <row r="596" spans="1:10" ht="13.5" customHeight="1">
      <c r="A596" s="2"/>
      <c r="B596" s="2"/>
      <c r="C596" s="7"/>
      <c r="D596" s="2"/>
      <c r="E596" s="2"/>
      <c r="F596" s="2"/>
      <c r="G596" s="2"/>
      <c r="H596" s="2"/>
      <c r="I596" s="2"/>
      <c r="J596" s="2"/>
    </row>
    <row r="597" spans="1:10" ht="13.5" customHeight="1">
      <c r="A597" s="2"/>
      <c r="B597" s="2"/>
      <c r="C597" s="7"/>
      <c r="D597" s="2"/>
      <c r="E597" s="2"/>
      <c r="F597" s="2"/>
      <c r="G597" s="2"/>
      <c r="H597" s="2"/>
      <c r="I597" s="2"/>
      <c r="J597" s="2"/>
    </row>
    <row r="598" spans="1:10" ht="13.5" customHeight="1">
      <c r="A598" s="2"/>
      <c r="B598" s="2"/>
      <c r="C598" s="7"/>
      <c r="D598" s="2"/>
      <c r="E598" s="2"/>
      <c r="F598" s="2"/>
      <c r="G598" s="2"/>
      <c r="H598" s="2"/>
      <c r="I598" s="2"/>
      <c r="J598" s="2"/>
    </row>
    <row r="599" spans="1:10" ht="13.5" customHeight="1">
      <c r="A599" s="2"/>
      <c r="B599" s="2"/>
      <c r="C599" s="7"/>
      <c r="D599" s="2"/>
      <c r="E599" s="2"/>
      <c r="F599" s="2"/>
      <c r="G599" s="2"/>
      <c r="H599" s="2"/>
      <c r="I599" s="2"/>
      <c r="J599" s="2"/>
    </row>
    <row r="600" spans="1:10" ht="13.5" customHeight="1">
      <c r="A600" s="2"/>
      <c r="B600" s="2"/>
      <c r="C600" s="7"/>
      <c r="D600" s="2"/>
      <c r="E600" s="2"/>
      <c r="F600" s="2"/>
      <c r="G600" s="2"/>
      <c r="H600" s="2"/>
      <c r="I600" s="2"/>
      <c r="J600" s="2"/>
    </row>
    <row r="601" spans="1:10" ht="13.5" customHeight="1">
      <c r="A601" s="2"/>
      <c r="B601" s="2"/>
      <c r="C601" s="7"/>
      <c r="D601" s="2"/>
      <c r="E601" s="2"/>
      <c r="F601" s="2"/>
      <c r="G601" s="2"/>
      <c r="H601" s="2"/>
      <c r="I601" s="2"/>
      <c r="J601" s="2"/>
    </row>
    <row r="602" spans="1:10" ht="13.5" customHeight="1">
      <c r="A602" s="2"/>
      <c r="B602" s="2"/>
      <c r="C602" s="7"/>
      <c r="D602" s="2"/>
      <c r="E602" s="2"/>
      <c r="F602" s="2"/>
      <c r="G602" s="2"/>
      <c r="H602" s="2"/>
      <c r="I602" s="2"/>
      <c r="J602" s="2"/>
    </row>
    <row r="603" spans="1:10" ht="13.5" customHeight="1">
      <c r="A603" s="2"/>
      <c r="B603" s="2"/>
      <c r="C603" s="7"/>
      <c r="D603" s="2"/>
      <c r="E603" s="2"/>
      <c r="F603" s="2"/>
      <c r="G603" s="2"/>
      <c r="H603" s="2"/>
      <c r="I603" s="2"/>
      <c r="J603" s="2"/>
    </row>
    <row r="604" spans="1:10" ht="13.5" customHeight="1">
      <c r="A604" s="2"/>
      <c r="B604" s="2"/>
      <c r="C604" s="7"/>
      <c r="D604" s="2"/>
      <c r="E604" s="2"/>
      <c r="F604" s="2"/>
      <c r="G604" s="2"/>
      <c r="H604" s="2"/>
      <c r="I604" s="2"/>
      <c r="J604" s="2"/>
    </row>
    <row r="605" spans="1:10" ht="13.5" customHeight="1">
      <c r="A605" s="2"/>
      <c r="B605" s="2"/>
      <c r="C605" s="7"/>
      <c r="D605" s="2"/>
      <c r="E605" s="2"/>
      <c r="F605" s="2"/>
      <c r="G605" s="2"/>
      <c r="H605" s="2"/>
      <c r="I605" s="2"/>
      <c r="J605" s="2"/>
    </row>
    <row r="606" spans="1:10" ht="13.5" customHeight="1">
      <c r="A606" s="2"/>
      <c r="B606" s="2"/>
      <c r="C606" s="7"/>
      <c r="D606" s="2"/>
      <c r="E606" s="2"/>
      <c r="F606" s="2"/>
      <c r="G606" s="2"/>
      <c r="H606" s="2"/>
      <c r="I606" s="2"/>
      <c r="J606" s="2"/>
    </row>
    <row r="607" spans="1:10" ht="13.5" customHeight="1">
      <c r="A607" s="2"/>
      <c r="B607" s="2"/>
      <c r="C607" s="7"/>
      <c r="D607" s="2"/>
      <c r="E607" s="2"/>
      <c r="F607" s="2"/>
      <c r="G607" s="2"/>
      <c r="H607" s="2"/>
      <c r="I607" s="2"/>
      <c r="J607" s="2"/>
    </row>
    <row r="608" spans="1:10" ht="13.5" customHeight="1">
      <c r="A608" s="2"/>
      <c r="B608" s="2"/>
      <c r="C608" s="7"/>
      <c r="D608" s="2"/>
      <c r="E608" s="2"/>
      <c r="F608" s="2"/>
      <c r="G608" s="2"/>
      <c r="H608" s="2"/>
      <c r="I608" s="2"/>
      <c r="J608" s="2"/>
    </row>
    <row r="609" spans="1:10" ht="13.5" customHeight="1">
      <c r="A609" s="2"/>
      <c r="B609" s="2"/>
      <c r="C609" s="7"/>
      <c r="D609" s="2"/>
      <c r="E609" s="2"/>
      <c r="F609" s="2"/>
      <c r="G609" s="2"/>
      <c r="H609" s="2"/>
      <c r="I609" s="2"/>
      <c r="J609" s="2"/>
    </row>
    <row r="610" spans="1:10" ht="13.5" customHeight="1">
      <c r="A610" s="2"/>
      <c r="B610" s="2"/>
      <c r="C610" s="7"/>
      <c r="D610" s="2"/>
      <c r="E610" s="2"/>
      <c r="F610" s="2"/>
      <c r="G610" s="2"/>
      <c r="H610" s="2"/>
      <c r="I610" s="2"/>
      <c r="J610" s="2"/>
    </row>
    <row r="611" spans="1:10" ht="13.5" customHeight="1">
      <c r="A611" s="2"/>
      <c r="B611" s="2"/>
      <c r="C611" s="7"/>
      <c r="D611" s="2"/>
      <c r="E611" s="2"/>
      <c r="F611" s="2"/>
      <c r="G611" s="2"/>
      <c r="H611" s="2"/>
      <c r="I611" s="2"/>
      <c r="J611" s="2"/>
    </row>
    <row r="612" spans="1:10" ht="13.5" customHeight="1">
      <c r="A612" s="2"/>
      <c r="B612" s="2"/>
      <c r="C612" s="7"/>
      <c r="D612" s="2"/>
      <c r="E612" s="2"/>
      <c r="F612" s="2"/>
      <c r="G612" s="2"/>
      <c r="H612" s="2"/>
      <c r="I612" s="2"/>
      <c r="J612" s="2"/>
    </row>
    <row r="613" spans="1:10" ht="13.5" customHeight="1">
      <c r="A613" s="2"/>
      <c r="B613" s="2"/>
      <c r="C613" s="7"/>
      <c r="D613" s="2"/>
      <c r="E613" s="2"/>
      <c r="F613" s="2"/>
      <c r="G613" s="2"/>
      <c r="H613" s="2"/>
      <c r="I613" s="2"/>
      <c r="J613" s="2"/>
    </row>
    <row r="614" spans="1:10" ht="13.5" customHeight="1">
      <c r="A614" s="2"/>
      <c r="B614" s="2"/>
      <c r="C614" s="7"/>
      <c r="D614" s="2"/>
      <c r="E614" s="2"/>
      <c r="F614" s="2"/>
      <c r="G614" s="2"/>
      <c r="H614" s="2"/>
      <c r="I614" s="2"/>
      <c r="J614" s="2"/>
    </row>
    <row r="615" spans="1:10" ht="13.5" customHeight="1">
      <c r="A615" s="2"/>
      <c r="B615" s="2"/>
      <c r="C615" s="7"/>
      <c r="D615" s="2"/>
      <c r="E615" s="2"/>
      <c r="F615" s="2"/>
      <c r="G615" s="2"/>
      <c r="H615" s="2"/>
      <c r="I615" s="2"/>
      <c r="J615" s="2"/>
    </row>
    <row r="616" spans="1:10" ht="13.5" customHeight="1">
      <c r="A616" s="2"/>
      <c r="B616" s="2"/>
      <c r="C616" s="7"/>
      <c r="D616" s="2"/>
      <c r="E616" s="2"/>
      <c r="F616" s="2"/>
      <c r="G616" s="2"/>
      <c r="H616" s="2"/>
      <c r="I616" s="2"/>
      <c r="J616" s="2"/>
    </row>
    <row r="617" spans="1:10" ht="13.5" customHeight="1">
      <c r="A617" s="2"/>
      <c r="B617" s="2"/>
      <c r="C617" s="7"/>
      <c r="D617" s="2"/>
      <c r="E617" s="2"/>
      <c r="F617" s="2"/>
      <c r="G617" s="2"/>
      <c r="H617" s="2"/>
      <c r="I617" s="2"/>
      <c r="J617" s="2"/>
    </row>
    <row r="618" spans="1:10" ht="13.5" customHeight="1">
      <c r="A618" s="2"/>
      <c r="B618" s="2"/>
      <c r="C618" s="7"/>
      <c r="D618" s="2"/>
      <c r="E618" s="2"/>
      <c r="F618" s="2"/>
      <c r="G618" s="2"/>
      <c r="H618" s="2"/>
      <c r="I618" s="2"/>
      <c r="J618" s="2"/>
    </row>
    <row r="619" spans="1:10" ht="13.5" customHeight="1">
      <c r="A619" s="2"/>
      <c r="B619" s="2"/>
      <c r="C619" s="7"/>
      <c r="D619" s="2"/>
      <c r="E619" s="2"/>
      <c r="F619" s="2"/>
      <c r="G619" s="2"/>
      <c r="H619" s="2"/>
      <c r="I619" s="2"/>
      <c r="J619" s="2"/>
    </row>
    <row r="620" spans="1:10" ht="13.5" customHeight="1">
      <c r="A620" s="2"/>
      <c r="B620" s="2"/>
      <c r="C620" s="7"/>
      <c r="D620" s="2"/>
      <c r="E620" s="2"/>
      <c r="F620" s="2"/>
      <c r="G620" s="2"/>
      <c r="H620" s="2"/>
      <c r="I620" s="2"/>
      <c r="J620" s="2"/>
    </row>
    <row r="621" spans="1:10" ht="13.5" customHeight="1">
      <c r="A621" s="2"/>
      <c r="B621" s="2"/>
      <c r="C621" s="7"/>
      <c r="D621" s="2"/>
      <c r="E621" s="2"/>
      <c r="F621" s="2"/>
      <c r="G621" s="2"/>
      <c r="H621" s="2"/>
      <c r="I621" s="2"/>
      <c r="J621" s="2"/>
    </row>
    <row r="622" spans="1:10" ht="13.5" customHeight="1">
      <c r="A622" s="2"/>
      <c r="B622" s="2"/>
      <c r="C622" s="7"/>
      <c r="D622" s="2"/>
      <c r="E622" s="2"/>
      <c r="F622" s="2"/>
      <c r="G622" s="2"/>
      <c r="H622" s="2"/>
      <c r="I622" s="2"/>
      <c r="J622" s="2"/>
    </row>
    <row r="623" spans="1:10" ht="13.5" customHeight="1">
      <c r="A623" s="2"/>
      <c r="B623" s="2"/>
      <c r="C623" s="7"/>
      <c r="D623" s="2"/>
      <c r="E623" s="2"/>
      <c r="F623" s="2"/>
      <c r="G623" s="2"/>
      <c r="H623" s="2"/>
      <c r="I623" s="2"/>
      <c r="J623" s="2"/>
    </row>
    <row r="624" spans="1:10" ht="13.5" customHeight="1">
      <c r="A624" s="2"/>
      <c r="B624" s="2"/>
      <c r="C624" s="7"/>
      <c r="D624" s="2"/>
      <c r="E624" s="2"/>
      <c r="F624" s="2"/>
      <c r="G624" s="2"/>
      <c r="H624" s="2"/>
      <c r="I624" s="2"/>
      <c r="J624" s="2"/>
    </row>
    <row r="625" spans="1:10" ht="13.5" customHeight="1">
      <c r="A625" s="2"/>
      <c r="B625" s="2"/>
      <c r="C625" s="7"/>
      <c r="D625" s="2"/>
      <c r="E625" s="2"/>
      <c r="F625" s="2"/>
      <c r="G625" s="2"/>
      <c r="H625" s="2"/>
      <c r="I625" s="2"/>
      <c r="J625" s="2"/>
    </row>
    <row r="626" spans="1:10" ht="13.5" customHeight="1">
      <c r="A626" s="2"/>
      <c r="B626" s="2"/>
      <c r="C626" s="7"/>
      <c r="D626" s="2"/>
      <c r="E626" s="2"/>
      <c r="F626" s="2"/>
      <c r="G626" s="2"/>
      <c r="H626" s="2"/>
      <c r="I626" s="2"/>
      <c r="J626" s="2"/>
    </row>
    <row r="627" spans="1:10" ht="13.5" customHeight="1">
      <c r="A627" s="2"/>
      <c r="B627" s="2"/>
      <c r="C627" s="7"/>
      <c r="D627" s="2"/>
      <c r="E627" s="2"/>
      <c r="F627" s="2"/>
      <c r="G627" s="2"/>
      <c r="H627" s="2"/>
      <c r="I627" s="2"/>
      <c r="J627" s="2"/>
    </row>
    <row r="628" spans="1:10" ht="13.5" customHeight="1">
      <c r="A628" s="2"/>
      <c r="B628" s="2"/>
      <c r="C628" s="7"/>
      <c r="D628" s="2"/>
      <c r="E628" s="2"/>
      <c r="F628" s="2"/>
      <c r="G628" s="2"/>
      <c r="H628" s="2"/>
      <c r="I628" s="2"/>
      <c r="J628" s="2"/>
    </row>
    <row r="629" spans="1:10" ht="13.5" customHeight="1">
      <c r="A629" s="2"/>
      <c r="B629" s="2"/>
      <c r="C629" s="7"/>
      <c r="D629" s="2"/>
      <c r="E629" s="2"/>
      <c r="F629" s="2"/>
      <c r="G629" s="2"/>
      <c r="H629" s="2"/>
      <c r="I629" s="2"/>
      <c r="J629" s="2"/>
    </row>
    <row r="630" spans="1:10" ht="13.5" customHeight="1">
      <c r="A630" s="2"/>
      <c r="B630" s="2"/>
      <c r="C630" s="7"/>
      <c r="D630" s="2"/>
      <c r="E630" s="2"/>
      <c r="F630" s="2"/>
      <c r="G630" s="2"/>
      <c r="H630" s="2"/>
      <c r="I630" s="2"/>
      <c r="J630" s="2"/>
    </row>
    <row r="631" spans="1:10" ht="13.5" customHeight="1">
      <c r="A631" s="2"/>
      <c r="B631" s="2"/>
      <c r="C631" s="7"/>
      <c r="D631" s="2"/>
      <c r="E631" s="2"/>
      <c r="F631" s="2"/>
      <c r="G631" s="2"/>
      <c r="H631" s="2"/>
      <c r="I631" s="2"/>
      <c r="J631" s="2"/>
    </row>
    <row r="632" spans="1:10" ht="13.5" customHeight="1">
      <c r="A632" s="2"/>
      <c r="B632" s="2"/>
      <c r="C632" s="7"/>
      <c r="D632" s="2"/>
      <c r="E632" s="2"/>
      <c r="F632" s="2"/>
      <c r="G632" s="2"/>
      <c r="H632" s="2"/>
      <c r="I632" s="2"/>
      <c r="J632" s="2"/>
    </row>
    <row r="633" spans="1:10" ht="13.5" customHeight="1">
      <c r="A633" s="2"/>
      <c r="B633" s="2"/>
      <c r="C633" s="7"/>
      <c r="D633" s="2"/>
      <c r="E633" s="2"/>
      <c r="F633" s="2"/>
      <c r="G633" s="2"/>
      <c r="H633" s="2"/>
      <c r="I633" s="2"/>
      <c r="J633" s="2"/>
    </row>
    <row r="634" spans="1:10" ht="13.5" customHeight="1">
      <c r="A634" s="2"/>
      <c r="B634" s="2"/>
      <c r="C634" s="7"/>
      <c r="D634" s="2"/>
      <c r="E634" s="2"/>
      <c r="F634" s="2"/>
      <c r="G634" s="2"/>
      <c r="H634" s="2"/>
      <c r="I634" s="2"/>
      <c r="J634" s="2"/>
    </row>
    <row r="635" spans="1:10" ht="13.5" customHeight="1">
      <c r="A635" s="2"/>
      <c r="B635" s="2"/>
      <c r="C635" s="7"/>
      <c r="D635" s="2"/>
      <c r="E635" s="2"/>
      <c r="F635" s="2"/>
      <c r="G635" s="2"/>
      <c r="H635" s="2"/>
      <c r="I635" s="2"/>
      <c r="J635" s="2"/>
    </row>
    <row r="636" spans="1:10" ht="13.5" customHeight="1">
      <c r="A636" s="2"/>
      <c r="B636" s="2"/>
      <c r="C636" s="7"/>
      <c r="D636" s="2"/>
      <c r="E636" s="2"/>
      <c r="F636" s="2"/>
      <c r="G636" s="2"/>
      <c r="H636" s="2"/>
      <c r="I636" s="2"/>
      <c r="J636" s="2"/>
    </row>
    <row r="637" spans="1:10" ht="13.5" customHeight="1">
      <c r="A637" s="2"/>
      <c r="B637" s="2"/>
      <c r="C637" s="7"/>
      <c r="D637" s="2"/>
      <c r="E637" s="2"/>
      <c r="F637" s="2"/>
      <c r="G637" s="2"/>
      <c r="H637" s="2"/>
      <c r="I637" s="2"/>
      <c r="J637" s="2"/>
    </row>
    <row r="638" spans="1:10" ht="13.5" customHeight="1">
      <c r="A638" s="2"/>
      <c r="B638" s="2"/>
      <c r="C638" s="7"/>
      <c r="D638" s="2"/>
      <c r="E638" s="2"/>
      <c r="F638" s="2"/>
      <c r="G638" s="2"/>
      <c r="H638" s="2"/>
      <c r="I638" s="2"/>
      <c r="J638" s="2"/>
    </row>
    <row r="639" spans="1:10" ht="13.5" customHeight="1">
      <c r="A639" s="2"/>
      <c r="B639" s="2"/>
      <c r="C639" s="7"/>
      <c r="D639" s="2"/>
      <c r="E639" s="2"/>
      <c r="F639" s="2"/>
      <c r="G639" s="2"/>
      <c r="H639" s="2"/>
      <c r="I639" s="2"/>
      <c r="J639" s="2"/>
    </row>
    <row r="640" spans="1:10" ht="13.5" customHeight="1">
      <c r="A640" s="2"/>
      <c r="B640" s="2"/>
      <c r="C640" s="7"/>
      <c r="D640" s="2"/>
      <c r="E640" s="2"/>
      <c r="F640" s="2"/>
      <c r="G640" s="2"/>
      <c r="H640" s="2"/>
      <c r="I640" s="2"/>
      <c r="J640" s="2"/>
    </row>
    <row r="641" spans="1:10" ht="13.5" customHeight="1">
      <c r="A641" s="2"/>
      <c r="B641" s="2"/>
      <c r="C641" s="7"/>
      <c r="D641" s="2"/>
      <c r="E641" s="2"/>
      <c r="F641" s="2"/>
      <c r="G641" s="2"/>
      <c r="H641" s="2"/>
      <c r="I641" s="2"/>
      <c r="J641" s="2"/>
    </row>
    <row r="642" spans="1:10" ht="13.5" customHeight="1">
      <c r="A642" s="2"/>
      <c r="B642" s="2"/>
      <c r="C642" s="7"/>
      <c r="D642" s="2"/>
      <c r="E642" s="2"/>
      <c r="F642" s="2"/>
      <c r="G642" s="2"/>
      <c r="H642" s="2"/>
      <c r="I642" s="2"/>
      <c r="J642" s="2"/>
    </row>
    <row r="643" spans="1:10" ht="13.5" customHeight="1">
      <c r="A643" s="2"/>
      <c r="B643" s="2"/>
      <c r="C643" s="7"/>
      <c r="D643" s="2"/>
      <c r="E643" s="2"/>
      <c r="F643" s="2"/>
      <c r="G643" s="2"/>
      <c r="H643" s="2"/>
      <c r="I643" s="2"/>
      <c r="J643" s="2"/>
    </row>
    <row r="644" spans="1:10" ht="13.5" customHeight="1">
      <c r="A644" s="2"/>
      <c r="B644" s="2"/>
      <c r="C644" s="7"/>
      <c r="D644" s="2"/>
      <c r="E644" s="2"/>
      <c r="F644" s="2"/>
      <c r="G644" s="2"/>
      <c r="H644" s="2"/>
      <c r="I644" s="2"/>
      <c r="J644" s="2"/>
    </row>
    <row r="645" spans="1:10" ht="13.5" customHeight="1">
      <c r="A645" s="2"/>
      <c r="B645" s="2"/>
      <c r="C645" s="7"/>
      <c r="D645" s="2"/>
      <c r="E645" s="2"/>
      <c r="F645" s="2"/>
      <c r="G645" s="2"/>
      <c r="H645" s="2"/>
      <c r="I645" s="2"/>
      <c r="J645" s="2"/>
    </row>
    <row r="646" spans="1:10" ht="13.5" customHeight="1">
      <c r="A646" s="2"/>
      <c r="B646" s="2"/>
      <c r="C646" s="7"/>
      <c r="D646" s="2"/>
      <c r="E646" s="2"/>
      <c r="F646" s="2"/>
      <c r="G646" s="2"/>
      <c r="H646" s="2"/>
      <c r="I646" s="2"/>
      <c r="J646" s="2"/>
    </row>
    <row r="647" spans="1:10" ht="13.5" customHeight="1">
      <c r="A647" s="2"/>
      <c r="B647" s="2"/>
      <c r="C647" s="7"/>
      <c r="D647" s="2"/>
      <c r="E647" s="2"/>
      <c r="F647" s="2"/>
      <c r="G647" s="2"/>
      <c r="H647" s="2"/>
      <c r="I647" s="2"/>
      <c r="J647" s="2"/>
    </row>
    <row r="648" spans="1:10" ht="13.5" customHeight="1">
      <c r="A648" s="2"/>
      <c r="B648" s="2"/>
      <c r="C648" s="7"/>
      <c r="D648" s="2"/>
      <c r="E648" s="2"/>
      <c r="F648" s="2"/>
      <c r="G648" s="2"/>
      <c r="H648" s="2"/>
      <c r="I648" s="2"/>
      <c r="J648" s="2"/>
    </row>
    <row r="649" spans="1:10" ht="13.5" customHeight="1">
      <c r="A649" s="2"/>
      <c r="B649" s="2"/>
      <c r="C649" s="7"/>
      <c r="D649" s="2"/>
      <c r="E649" s="2"/>
      <c r="F649" s="2"/>
      <c r="G649" s="2"/>
      <c r="H649" s="2"/>
      <c r="I649" s="2"/>
      <c r="J649" s="2"/>
    </row>
    <row r="650" spans="1:10" ht="13.5" customHeight="1">
      <c r="A650" s="2"/>
      <c r="B650" s="2"/>
      <c r="C650" s="7"/>
      <c r="D650" s="2"/>
      <c r="E650" s="2"/>
      <c r="F650" s="2"/>
      <c r="G650" s="2"/>
      <c r="H650" s="2"/>
      <c r="I650" s="2"/>
      <c r="J650" s="2"/>
    </row>
    <row r="651" spans="1:10" ht="13.5" customHeight="1">
      <c r="A651" s="2"/>
      <c r="B651" s="2"/>
      <c r="C651" s="7"/>
      <c r="D651" s="2"/>
      <c r="E651" s="2"/>
      <c r="F651" s="2"/>
      <c r="G651" s="2"/>
      <c r="H651" s="2"/>
      <c r="I651" s="2"/>
      <c r="J651" s="2"/>
    </row>
    <row r="652" spans="1:10" ht="13.5" customHeight="1">
      <c r="A652" s="2"/>
      <c r="B652" s="2"/>
      <c r="C652" s="7"/>
      <c r="D652" s="2"/>
      <c r="E652" s="2"/>
      <c r="F652" s="2"/>
      <c r="G652" s="2"/>
      <c r="H652" s="2"/>
      <c r="I652" s="2"/>
      <c r="J652" s="2"/>
    </row>
    <row r="653" spans="1:10" ht="13.5" customHeight="1">
      <c r="A653" s="2"/>
      <c r="B653" s="2"/>
      <c r="C653" s="7"/>
      <c r="D653" s="2"/>
      <c r="E653" s="2"/>
      <c r="F653" s="2"/>
      <c r="G653" s="2"/>
      <c r="H653" s="2"/>
      <c r="I653" s="2"/>
      <c r="J653" s="2"/>
    </row>
    <row r="654" spans="1:10" ht="13.5" customHeight="1">
      <c r="A654" s="2"/>
      <c r="B654" s="2"/>
      <c r="C654" s="7"/>
      <c r="D654" s="2"/>
      <c r="E654" s="2"/>
      <c r="F654" s="2"/>
      <c r="G654" s="2"/>
      <c r="H654" s="2"/>
      <c r="I654" s="2"/>
      <c r="J654" s="2"/>
    </row>
    <row r="655" spans="1:10" ht="13.5" customHeight="1">
      <c r="A655" s="2"/>
      <c r="B655" s="2"/>
      <c r="C655" s="7"/>
      <c r="D655" s="2"/>
      <c r="E655" s="2"/>
      <c r="F655" s="2"/>
      <c r="G655" s="2"/>
      <c r="H655" s="2"/>
      <c r="I655" s="2"/>
      <c r="J655" s="2"/>
    </row>
    <row r="656" spans="1:10" ht="13.5" customHeight="1">
      <c r="A656" s="2"/>
      <c r="B656" s="2"/>
      <c r="C656" s="7"/>
      <c r="D656" s="2"/>
      <c r="E656" s="2"/>
      <c r="F656" s="2"/>
      <c r="G656" s="2"/>
      <c r="H656" s="2"/>
      <c r="I656" s="2"/>
      <c r="J656" s="2"/>
    </row>
    <row r="657" spans="1:10" ht="13.5" customHeight="1">
      <c r="A657" s="2"/>
      <c r="B657" s="2"/>
      <c r="C657" s="7"/>
      <c r="D657" s="2"/>
      <c r="E657" s="2"/>
      <c r="F657" s="2"/>
      <c r="G657" s="2"/>
      <c r="H657" s="2"/>
      <c r="I657" s="2"/>
      <c r="J657" s="2"/>
    </row>
    <row r="658" spans="1:10" ht="13.5" customHeight="1">
      <c r="A658" s="2"/>
      <c r="B658" s="2"/>
      <c r="C658" s="7"/>
      <c r="D658" s="2"/>
      <c r="E658" s="2"/>
      <c r="F658" s="2"/>
      <c r="G658" s="2"/>
      <c r="H658" s="2"/>
      <c r="I658" s="2"/>
      <c r="J658" s="2"/>
    </row>
    <row r="659" spans="1:10" ht="13.5" customHeight="1">
      <c r="A659" s="2"/>
      <c r="B659" s="2"/>
      <c r="C659" s="7"/>
      <c r="D659" s="2"/>
      <c r="E659" s="2"/>
      <c r="F659" s="2"/>
      <c r="G659" s="2"/>
      <c r="H659" s="2"/>
      <c r="I659" s="2"/>
      <c r="J659" s="2"/>
    </row>
    <row r="660" spans="1:10" ht="13.5" customHeight="1">
      <c r="A660" s="2"/>
      <c r="B660" s="2"/>
      <c r="C660" s="7"/>
      <c r="D660" s="2"/>
      <c r="E660" s="2"/>
      <c r="F660" s="2"/>
      <c r="G660" s="2"/>
      <c r="H660" s="2"/>
      <c r="I660" s="2"/>
      <c r="J660" s="2"/>
    </row>
    <row r="661" spans="1:10" ht="13.5" customHeight="1">
      <c r="A661" s="2"/>
      <c r="B661" s="2"/>
      <c r="C661" s="7"/>
      <c r="D661" s="2"/>
      <c r="E661" s="2"/>
      <c r="F661" s="2"/>
      <c r="G661" s="2"/>
      <c r="H661" s="2"/>
      <c r="I661" s="2"/>
      <c r="J661" s="2"/>
    </row>
    <row r="662" spans="1:10" ht="13.5" customHeight="1">
      <c r="A662" s="2"/>
      <c r="B662" s="2"/>
      <c r="C662" s="7"/>
      <c r="D662" s="2"/>
      <c r="E662" s="2"/>
      <c r="F662" s="2"/>
      <c r="G662" s="2"/>
      <c r="H662" s="2"/>
      <c r="I662" s="2"/>
      <c r="J662" s="2"/>
    </row>
    <row r="663" spans="1:10" ht="13.5" customHeight="1">
      <c r="A663" s="2"/>
      <c r="B663" s="2"/>
      <c r="C663" s="7"/>
      <c r="D663" s="2"/>
      <c r="E663" s="2"/>
      <c r="F663" s="2"/>
      <c r="G663" s="2"/>
      <c r="H663" s="2"/>
      <c r="I663" s="2"/>
      <c r="J663" s="2"/>
    </row>
    <row r="664" spans="1:10" ht="13.5" customHeight="1">
      <c r="A664" s="2"/>
      <c r="B664" s="2"/>
      <c r="C664" s="7"/>
      <c r="D664" s="2"/>
      <c r="E664" s="2"/>
      <c r="F664" s="2"/>
      <c r="G664" s="2"/>
      <c r="H664" s="2"/>
      <c r="I664" s="2"/>
      <c r="J664" s="2"/>
    </row>
    <row r="665" spans="1:10" ht="13.5" customHeight="1">
      <c r="A665" s="2"/>
      <c r="B665" s="2"/>
      <c r="C665" s="7"/>
      <c r="D665" s="2"/>
      <c r="E665" s="2"/>
      <c r="F665" s="2"/>
      <c r="G665" s="2"/>
      <c r="H665" s="2"/>
      <c r="I665" s="2"/>
      <c r="J665" s="2"/>
    </row>
    <row r="666" spans="1:10" ht="13.5" customHeight="1">
      <c r="A666" s="2"/>
      <c r="B666" s="2"/>
      <c r="C666" s="7"/>
      <c r="D666" s="2"/>
      <c r="E666" s="2"/>
      <c r="F666" s="2"/>
      <c r="G666" s="2"/>
      <c r="H666" s="2"/>
      <c r="I666" s="2"/>
      <c r="J666" s="2"/>
    </row>
    <row r="667" spans="1:10" ht="13.5" customHeight="1">
      <c r="A667" s="2"/>
      <c r="B667" s="2"/>
      <c r="C667" s="7"/>
      <c r="D667" s="2"/>
      <c r="E667" s="2"/>
      <c r="F667" s="2"/>
      <c r="G667" s="2"/>
      <c r="H667" s="2"/>
      <c r="I667" s="2"/>
      <c r="J667" s="2"/>
    </row>
    <row r="668" spans="1:10" ht="13.5" customHeight="1">
      <c r="A668" s="2"/>
      <c r="B668" s="2"/>
      <c r="C668" s="7"/>
      <c r="D668" s="2"/>
      <c r="E668" s="2"/>
      <c r="F668" s="2"/>
      <c r="G668" s="2"/>
      <c r="H668" s="2"/>
      <c r="I668" s="2"/>
      <c r="J668" s="2"/>
    </row>
    <row r="669" spans="1:10" ht="13.5" customHeight="1">
      <c r="A669" s="2"/>
      <c r="B669" s="2"/>
      <c r="C669" s="7"/>
      <c r="D669" s="2"/>
      <c r="E669" s="2"/>
      <c r="F669" s="2"/>
      <c r="G669" s="2"/>
      <c r="H669" s="2"/>
      <c r="I669" s="2"/>
      <c r="J669" s="2"/>
    </row>
    <row r="670" spans="1:10" ht="13.5" customHeight="1">
      <c r="A670" s="2"/>
      <c r="B670" s="2"/>
      <c r="C670" s="7"/>
      <c r="D670" s="2"/>
      <c r="E670" s="2"/>
      <c r="F670" s="2"/>
      <c r="G670" s="2"/>
      <c r="H670" s="2"/>
      <c r="I670" s="2"/>
      <c r="J670" s="2"/>
    </row>
    <row r="671" spans="1:10" ht="13.5" customHeight="1">
      <c r="A671" s="2"/>
      <c r="B671" s="2"/>
      <c r="C671" s="7"/>
      <c r="D671" s="2"/>
      <c r="E671" s="2"/>
      <c r="F671" s="2"/>
      <c r="G671" s="2"/>
      <c r="H671" s="2"/>
      <c r="I671" s="2"/>
      <c r="J671" s="2"/>
    </row>
    <row r="672" spans="1:10" ht="13.5" customHeight="1">
      <c r="A672" s="2"/>
      <c r="B672" s="2"/>
      <c r="C672" s="7"/>
      <c r="D672" s="2"/>
      <c r="E672" s="2"/>
      <c r="F672" s="2"/>
      <c r="G672" s="2"/>
      <c r="H672" s="2"/>
      <c r="I672" s="2"/>
      <c r="J672" s="2"/>
    </row>
    <row r="673" spans="1:10" ht="13.5" customHeight="1">
      <c r="A673" s="2"/>
      <c r="B673" s="2"/>
      <c r="C673" s="7"/>
      <c r="D673" s="2"/>
      <c r="E673" s="2"/>
      <c r="F673" s="2"/>
      <c r="G673" s="2"/>
      <c r="H673" s="2"/>
      <c r="I673" s="2"/>
      <c r="J673" s="2"/>
    </row>
    <row r="674" spans="1:10" ht="13.5" customHeight="1">
      <c r="A674" s="2"/>
      <c r="B674" s="2"/>
      <c r="C674" s="7"/>
      <c r="D674" s="2"/>
      <c r="E674" s="2"/>
      <c r="F674" s="2"/>
      <c r="G674" s="2"/>
      <c r="H674" s="2"/>
      <c r="I674" s="2"/>
      <c r="J674" s="2"/>
    </row>
    <row r="675" spans="1:10" ht="13.5" customHeight="1">
      <c r="A675" s="2"/>
      <c r="B675" s="2"/>
      <c r="C675" s="7"/>
      <c r="D675" s="2"/>
      <c r="E675" s="2"/>
      <c r="F675" s="2"/>
      <c r="G675" s="2"/>
      <c r="H675" s="2"/>
      <c r="I675" s="2"/>
      <c r="J675" s="2"/>
    </row>
    <row r="676" spans="1:10" ht="13.5" customHeight="1">
      <c r="A676" s="2"/>
      <c r="B676" s="2"/>
      <c r="C676" s="7"/>
      <c r="D676" s="2"/>
      <c r="E676" s="2"/>
      <c r="F676" s="2"/>
      <c r="G676" s="2"/>
      <c r="H676" s="2"/>
      <c r="I676" s="2"/>
      <c r="J676" s="2"/>
    </row>
    <row r="677" spans="1:10" ht="13.5" customHeight="1">
      <c r="A677" s="2"/>
      <c r="B677" s="2"/>
      <c r="C677" s="7"/>
      <c r="D677" s="2"/>
      <c r="E677" s="2"/>
      <c r="F677" s="2"/>
      <c r="G677" s="2"/>
      <c r="H677" s="2"/>
      <c r="I677" s="2"/>
      <c r="J677" s="2"/>
    </row>
    <row r="678" spans="1:10" ht="13.5" customHeight="1">
      <c r="A678" s="2"/>
      <c r="B678" s="2"/>
      <c r="C678" s="7"/>
      <c r="D678" s="2"/>
      <c r="E678" s="2"/>
      <c r="F678" s="2"/>
      <c r="G678" s="2"/>
      <c r="H678" s="2"/>
      <c r="I678" s="2"/>
      <c r="J678" s="2"/>
    </row>
    <row r="679" spans="1:10" ht="13.5" customHeight="1">
      <c r="A679" s="2"/>
      <c r="B679" s="2"/>
      <c r="C679" s="7"/>
      <c r="D679" s="2"/>
      <c r="E679" s="2"/>
      <c r="F679" s="2"/>
      <c r="G679" s="2"/>
      <c r="H679" s="2"/>
      <c r="I679" s="2"/>
      <c r="J679" s="2"/>
    </row>
    <row r="680" spans="1:10" ht="13.5" customHeight="1">
      <c r="A680" s="2"/>
      <c r="B680" s="2"/>
      <c r="C680" s="7"/>
      <c r="D680" s="2"/>
      <c r="E680" s="2"/>
      <c r="F680" s="2"/>
      <c r="G680" s="2"/>
      <c r="H680" s="2"/>
      <c r="I680" s="2"/>
      <c r="J680" s="2"/>
    </row>
    <row r="681" spans="1:10" ht="13.5" customHeight="1">
      <c r="A681" s="2"/>
      <c r="B681" s="2"/>
      <c r="C681" s="7"/>
      <c r="D681" s="2"/>
      <c r="E681" s="2"/>
      <c r="F681" s="2"/>
      <c r="G681" s="2"/>
      <c r="H681" s="2"/>
      <c r="I681" s="2"/>
      <c r="J681" s="2"/>
    </row>
    <row r="682" spans="1:10" ht="13.5" customHeight="1">
      <c r="A682" s="2"/>
      <c r="B682" s="2"/>
      <c r="C682" s="7"/>
      <c r="D682" s="2"/>
      <c r="E682" s="2"/>
      <c r="F682" s="2"/>
      <c r="G682" s="2"/>
      <c r="H682" s="2"/>
      <c r="I682" s="2"/>
      <c r="J682" s="2"/>
    </row>
    <row r="683" spans="1:10" ht="13.5" customHeight="1">
      <c r="A683" s="2"/>
      <c r="B683" s="2"/>
      <c r="C683" s="7"/>
      <c r="D683" s="2"/>
      <c r="E683" s="2"/>
      <c r="F683" s="2"/>
      <c r="G683" s="2"/>
      <c r="H683" s="2"/>
      <c r="I683" s="2"/>
      <c r="J683" s="2"/>
    </row>
    <row r="684" spans="1:10" ht="13.5" customHeight="1">
      <c r="A684" s="2"/>
      <c r="B684" s="2"/>
      <c r="C684" s="7"/>
      <c r="D684" s="2"/>
      <c r="E684" s="2"/>
      <c r="F684" s="2"/>
      <c r="G684" s="2"/>
      <c r="H684" s="2"/>
      <c r="I684" s="2"/>
      <c r="J684" s="2"/>
    </row>
    <row r="685" spans="1:10" ht="13.5" customHeight="1">
      <c r="A685" s="2"/>
      <c r="B685" s="2"/>
      <c r="C685" s="7"/>
      <c r="D685" s="2"/>
      <c r="E685" s="2"/>
      <c r="F685" s="2"/>
      <c r="G685" s="2"/>
      <c r="H685" s="2"/>
      <c r="I685" s="2"/>
      <c r="J685" s="2"/>
    </row>
    <row r="686" spans="1:10" ht="13.5" customHeight="1">
      <c r="A686" s="2"/>
      <c r="B686" s="2"/>
      <c r="C686" s="7"/>
      <c r="D686" s="2"/>
      <c r="E686" s="2"/>
      <c r="F686" s="2"/>
      <c r="G686" s="2"/>
      <c r="H686" s="2"/>
      <c r="I686" s="2"/>
      <c r="J686" s="2"/>
    </row>
    <row r="687" spans="1:10" ht="13.5" customHeight="1">
      <c r="A687" s="2"/>
      <c r="B687" s="2"/>
      <c r="C687" s="7"/>
      <c r="D687" s="2"/>
      <c r="E687" s="2"/>
      <c r="F687" s="2"/>
      <c r="G687" s="2"/>
      <c r="H687" s="2"/>
      <c r="I687" s="2"/>
      <c r="J687" s="2"/>
    </row>
    <row r="688" spans="1:10" ht="13.5" customHeight="1">
      <c r="A688" s="2"/>
      <c r="B688" s="2"/>
      <c r="C688" s="7"/>
      <c r="D688" s="2"/>
      <c r="E688" s="2"/>
      <c r="F688" s="2"/>
      <c r="G688" s="2"/>
      <c r="H688" s="2"/>
      <c r="I688" s="2"/>
      <c r="J688" s="2"/>
    </row>
    <row r="689" spans="1:10" ht="13.5" customHeight="1">
      <c r="A689" s="2"/>
      <c r="B689" s="2"/>
      <c r="C689" s="7"/>
      <c r="D689" s="2"/>
      <c r="E689" s="2"/>
      <c r="F689" s="2"/>
      <c r="G689" s="2"/>
      <c r="H689" s="2"/>
      <c r="I689" s="2"/>
      <c r="J689" s="2"/>
    </row>
    <row r="690" spans="1:10" ht="13.5" customHeight="1">
      <c r="A690" s="2"/>
      <c r="B690" s="2"/>
      <c r="C690" s="7"/>
      <c r="D690" s="2"/>
      <c r="E690" s="2"/>
      <c r="F690" s="2"/>
      <c r="G690" s="2"/>
      <c r="H690" s="2"/>
      <c r="I690" s="2"/>
      <c r="J690" s="2"/>
    </row>
    <row r="691" spans="1:10" ht="13.5" customHeight="1">
      <c r="A691" s="2"/>
      <c r="B691" s="2"/>
      <c r="C691" s="7"/>
      <c r="D691" s="2"/>
      <c r="E691" s="2"/>
      <c r="F691" s="2"/>
      <c r="G691" s="2"/>
      <c r="H691" s="2"/>
      <c r="I691" s="2"/>
      <c r="J691" s="2"/>
    </row>
    <row r="692" spans="1:10" ht="13.5" customHeight="1">
      <c r="A692" s="2"/>
      <c r="B692" s="2"/>
      <c r="C692" s="7"/>
      <c r="D692" s="2"/>
      <c r="E692" s="2"/>
      <c r="F692" s="2"/>
      <c r="G692" s="2"/>
      <c r="H692" s="2"/>
      <c r="I692" s="2"/>
      <c r="J692" s="2"/>
    </row>
    <row r="693" spans="1:10" ht="13.5" customHeight="1">
      <c r="A693" s="2"/>
      <c r="B693" s="2"/>
      <c r="C693" s="7"/>
      <c r="D693" s="2"/>
      <c r="E693" s="2"/>
      <c r="F693" s="2"/>
      <c r="G693" s="2"/>
      <c r="H693" s="2"/>
      <c r="I693" s="2"/>
      <c r="J693" s="2"/>
    </row>
    <row r="694" spans="1:10" ht="13.5" customHeight="1">
      <c r="A694" s="2"/>
      <c r="B694" s="2"/>
      <c r="C694" s="7"/>
      <c r="D694" s="2"/>
      <c r="E694" s="2"/>
      <c r="F694" s="2"/>
      <c r="G694" s="2"/>
      <c r="H694" s="2"/>
      <c r="I694" s="2"/>
      <c r="J694" s="2"/>
    </row>
    <row r="695" spans="1:10" ht="13.5" customHeight="1">
      <c r="A695" s="2"/>
      <c r="B695" s="2"/>
      <c r="C695" s="7"/>
      <c r="D695" s="2"/>
      <c r="E695" s="2"/>
      <c r="F695" s="2"/>
      <c r="G695" s="2"/>
      <c r="H695" s="2"/>
      <c r="I695" s="2"/>
      <c r="J695" s="2"/>
    </row>
    <row r="696" spans="1:10" ht="13.5" customHeight="1">
      <c r="A696" s="2"/>
      <c r="B696" s="2"/>
      <c r="C696" s="7"/>
      <c r="D696" s="2"/>
      <c r="E696" s="2"/>
      <c r="F696" s="2"/>
      <c r="G696" s="2"/>
      <c r="H696" s="2"/>
      <c r="I696" s="2"/>
      <c r="J696" s="2"/>
    </row>
    <row r="697" spans="1:10" ht="13.5" customHeight="1">
      <c r="A697" s="2"/>
      <c r="B697" s="2"/>
      <c r="C697" s="7"/>
      <c r="D697" s="2"/>
      <c r="E697" s="2"/>
      <c r="F697" s="2"/>
      <c r="G697" s="2"/>
      <c r="H697" s="2"/>
      <c r="I697" s="2"/>
      <c r="J697" s="2"/>
    </row>
    <row r="698" spans="1:10" ht="13.5" customHeight="1">
      <c r="A698" s="2"/>
      <c r="B698" s="2"/>
      <c r="C698" s="7"/>
      <c r="D698" s="2"/>
      <c r="E698" s="2"/>
      <c r="F698" s="2"/>
      <c r="G698" s="2"/>
      <c r="H698" s="2"/>
      <c r="I698" s="2"/>
      <c r="J698" s="2"/>
    </row>
    <row r="699" spans="1:10" ht="13.5" customHeight="1">
      <c r="A699" s="2"/>
      <c r="B699" s="2"/>
      <c r="C699" s="7"/>
      <c r="D699" s="2"/>
      <c r="E699" s="2"/>
      <c r="F699" s="2"/>
      <c r="G699" s="2"/>
      <c r="H699" s="2"/>
      <c r="I699" s="2"/>
      <c r="J699" s="2"/>
    </row>
    <row r="700" spans="1:10" ht="13.5" customHeight="1">
      <c r="A700" s="2"/>
      <c r="B700" s="2"/>
      <c r="C700" s="7"/>
      <c r="D700" s="2"/>
      <c r="E700" s="2"/>
      <c r="F700" s="2"/>
      <c r="G700" s="2"/>
      <c r="H700" s="2"/>
      <c r="I700" s="2"/>
      <c r="J700" s="2"/>
    </row>
    <row r="701" spans="1:10" ht="13.5" customHeight="1">
      <c r="A701" s="2"/>
      <c r="B701" s="2"/>
      <c r="C701" s="7"/>
      <c r="D701" s="2"/>
      <c r="E701" s="2"/>
      <c r="F701" s="2"/>
      <c r="G701" s="2"/>
      <c r="H701" s="2"/>
      <c r="I701" s="2"/>
      <c r="J701" s="2"/>
    </row>
    <row r="702" spans="1:10" ht="13.5" customHeight="1">
      <c r="A702" s="2"/>
      <c r="B702" s="2"/>
      <c r="C702" s="7"/>
      <c r="D702" s="2"/>
      <c r="E702" s="2"/>
      <c r="F702" s="2"/>
      <c r="G702" s="2"/>
      <c r="H702" s="2"/>
      <c r="I702" s="2"/>
      <c r="J702" s="2"/>
    </row>
    <row r="703" spans="1:10" ht="13.5" customHeight="1">
      <c r="A703" s="2"/>
      <c r="B703" s="2"/>
      <c r="C703" s="7"/>
      <c r="D703" s="2"/>
      <c r="E703" s="2"/>
      <c r="F703" s="2"/>
      <c r="G703" s="2"/>
      <c r="H703" s="2"/>
      <c r="I703" s="2"/>
      <c r="J703" s="2"/>
    </row>
    <row r="704" spans="1:10" ht="13.5" customHeight="1">
      <c r="A704" s="2"/>
      <c r="B704" s="2"/>
      <c r="C704" s="7"/>
      <c r="D704" s="2"/>
      <c r="E704" s="2"/>
      <c r="F704" s="2"/>
      <c r="G704" s="2"/>
      <c r="H704" s="2"/>
      <c r="I704" s="2"/>
      <c r="J704" s="2"/>
    </row>
    <row r="705" spans="1:10" ht="13.5" customHeight="1">
      <c r="A705" s="2"/>
      <c r="B705" s="2"/>
      <c r="C705" s="7"/>
      <c r="D705" s="2"/>
      <c r="E705" s="2"/>
      <c r="F705" s="2"/>
      <c r="G705" s="2"/>
      <c r="H705" s="2"/>
      <c r="I705" s="2"/>
      <c r="J705" s="2"/>
    </row>
    <row r="706" spans="1:10" ht="13.5" customHeight="1">
      <c r="A706" s="2"/>
      <c r="B706" s="2"/>
      <c r="C706" s="7"/>
      <c r="D706" s="2"/>
      <c r="E706" s="2"/>
      <c r="F706" s="2"/>
      <c r="G706" s="2"/>
      <c r="H706" s="2"/>
      <c r="I706" s="2"/>
      <c r="J706" s="2"/>
    </row>
    <row r="707" spans="1:10" ht="13.5" customHeight="1">
      <c r="A707" s="2"/>
      <c r="B707" s="2"/>
      <c r="C707" s="7"/>
      <c r="D707" s="2"/>
      <c r="E707" s="2"/>
      <c r="F707" s="2"/>
      <c r="G707" s="2"/>
      <c r="H707" s="2"/>
      <c r="I707" s="2"/>
      <c r="J707" s="2"/>
    </row>
    <row r="708" spans="1:10" ht="13.5" customHeight="1">
      <c r="A708" s="2"/>
      <c r="B708" s="2"/>
      <c r="C708" s="7"/>
      <c r="D708" s="2"/>
      <c r="E708" s="2"/>
      <c r="F708" s="2"/>
      <c r="G708" s="2"/>
      <c r="H708" s="2"/>
      <c r="I708" s="2"/>
      <c r="J708" s="2"/>
    </row>
    <row r="709" spans="1:10" ht="13.5" customHeight="1">
      <c r="A709" s="2"/>
      <c r="B709" s="2"/>
      <c r="C709" s="7"/>
      <c r="D709" s="2"/>
      <c r="E709" s="2"/>
      <c r="F709" s="2"/>
      <c r="G709" s="2"/>
      <c r="H709" s="2"/>
      <c r="I709" s="2"/>
      <c r="J709" s="2"/>
    </row>
    <row r="710" spans="1:10" ht="13.5" customHeight="1">
      <c r="A710" s="2"/>
      <c r="B710" s="2"/>
      <c r="C710" s="7"/>
      <c r="D710" s="2"/>
      <c r="E710" s="2"/>
      <c r="F710" s="2"/>
      <c r="G710" s="2"/>
      <c r="H710" s="2"/>
      <c r="I710" s="2"/>
      <c r="J710" s="2"/>
    </row>
    <row r="711" spans="1:10" ht="13.5" customHeight="1">
      <c r="A711" s="2"/>
      <c r="B711" s="2"/>
      <c r="C711" s="7"/>
      <c r="D711" s="2"/>
      <c r="E711" s="2"/>
      <c r="F711" s="2"/>
      <c r="G711" s="2"/>
      <c r="H711" s="2"/>
      <c r="I711" s="2"/>
      <c r="J711" s="2"/>
    </row>
    <row r="712" spans="1:10" ht="13.5" customHeight="1">
      <c r="A712" s="2"/>
      <c r="B712" s="2"/>
      <c r="C712" s="7"/>
      <c r="D712" s="2"/>
      <c r="E712" s="2"/>
      <c r="F712" s="2"/>
      <c r="G712" s="2"/>
      <c r="H712" s="2"/>
      <c r="I712" s="2"/>
      <c r="J712" s="2"/>
    </row>
    <row r="713" spans="1:10" ht="13.5" customHeight="1">
      <c r="A713" s="2"/>
      <c r="B713" s="2"/>
      <c r="C713" s="7"/>
      <c r="D713" s="2"/>
      <c r="E713" s="2"/>
      <c r="F713" s="2"/>
      <c r="G713" s="2"/>
      <c r="H713" s="2"/>
      <c r="I713" s="2"/>
      <c r="J713" s="2"/>
    </row>
    <row r="714" spans="1:10" ht="13.5" customHeight="1">
      <c r="A714" s="2"/>
      <c r="B714" s="2"/>
      <c r="C714" s="7"/>
      <c r="D714" s="2"/>
      <c r="E714" s="2"/>
      <c r="F714" s="2"/>
      <c r="G714" s="2"/>
      <c r="H714" s="2"/>
      <c r="I714" s="2"/>
      <c r="J714" s="2"/>
    </row>
    <row r="715" spans="1:10" ht="13.5" customHeight="1">
      <c r="A715" s="2"/>
      <c r="B715" s="2"/>
      <c r="C715" s="7"/>
      <c r="D715" s="2"/>
      <c r="E715" s="2"/>
      <c r="F715" s="2"/>
      <c r="G715" s="2"/>
      <c r="H715" s="2"/>
      <c r="I715" s="2"/>
      <c r="J715" s="2"/>
    </row>
    <row r="716" spans="1:10" ht="13.5" customHeight="1">
      <c r="A716" s="2"/>
      <c r="B716" s="2"/>
      <c r="C716" s="7"/>
      <c r="D716" s="2"/>
      <c r="E716" s="2"/>
      <c r="F716" s="2"/>
      <c r="G716" s="2"/>
      <c r="H716" s="2"/>
      <c r="I716" s="2"/>
      <c r="J716" s="2"/>
    </row>
    <row r="717" spans="1:10" ht="13.5" customHeight="1">
      <c r="A717" s="2"/>
      <c r="B717" s="2"/>
      <c r="C717" s="7"/>
      <c r="D717" s="2"/>
      <c r="E717" s="2"/>
      <c r="F717" s="2"/>
      <c r="G717" s="2"/>
      <c r="H717" s="2"/>
      <c r="I717" s="2"/>
      <c r="J717" s="2"/>
    </row>
    <row r="718" spans="1:10" ht="13.5" customHeight="1">
      <c r="A718" s="2"/>
      <c r="B718" s="2"/>
      <c r="C718" s="7"/>
      <c r="D718" s="2"/>
      <c r="E718" s="2"/>
      <c r="F718" s="2"/>
      <c r="G718" s="2"/>
      <c r="H718" s="2"/>
      <c r="I718" s="2"/>
      <c r="J718" s="2"/>
    </row>
    <row r="719" spans="1:10" ht="13.5" customHeight="1">
      <c r="A719" s="2"/>
      <c r="B719" s="2"/>
      <c r="C719" s="7"/>
      <c r="D719" s="2"/>
      <c r="E719" s="2"/>
      <c r="F719" s="2"/>
      <c r="G719" s="2"/>
      <c r="H719" s="2"/>
      <c r="I719" s="2"/>
      <c r="J719" s="2"/>
    </row>
    <row r="720" spans="1:10" ht="13.5" customHeight="1">
      <c r="A720" s="2"/>
      <c r="B720" s="2"/>
      <c r="C720" s="7"/>
      <c r="D720" s="2"/>
      <c r="E720" s="2"/>
      <c r="F720" s="2"/>
      <c r="G720" s="2"/>
      <c r="H720" s="2"/>
      <c r="I720" s="2"/>
      <c r="J720" s="2"/>
    </row>
    <row r="721" spans="1:10" ht="13.5" customHeight="1">
      <c r="A721" s="2"/>
      <c r="B721" s="2"/>
      <c r="C721" s="7"/>
      <c r="D721" s="2"/>
      <c r="E721" s="2"/>
      <c r="F721" s="2"/>
      <c r="G721" s="2"/>
      <c r="H721" s="2"/>
      <c r="I721" s="2"/>
      <c r="J721" s="2"/>
    </row>
    <row r="722" spans="1:10" ht="13.5" customHeight="1">
      <c r="A722" s="2"/>
      <c r="B722" s="2"/>
      <c r="C722" s="7"/>
      <c r="D722" s="2"/>
      <c r="E722" s="2"/>
      <c r="F722" s="2"/>
      <c r="G722" s="2"/>
      <c r="H722" s="2"/>
      <c r="I722" s="2"/>
      <c r="J722" s="2"/>
    </row>
    <row r="723" spans="1:10" ht="13.5" customHeight="1">
      <c r="A723" s="2"/>
      <c r="B723" s="2"/>
      <c r="C723" s="7"/>
      <c r="D723" s="2"/>
      <c r="E723" s="2"/>
      <c r="F723" s="2"/>
      <c r="G723" s="2"/>
      <c r="H723" s="2"/>
      <c r="I723" s="2"/>
      <c r="J723" s="2"/>
    </row>
    <row r="724" spans="1:10" ht="13.5" customHeight="1">
      <c r="A724" s="2"/>
      <c r="B724" s="2"/>
      <c r="C724" s="7"/>
      <c r="D724" s="2"/>
      <c r="E724" s="2"/>
      <c r="F724" s="2"/>
      <c r="G724" s="2"/>
      <c r="H724" s="2"/>
      <c r="I724" s="2"/>
      <c r="J724" s="2"/>
    </row>
    <row r="725" spans="1:10" ht="13.5" customHeight="1">
      <c r="A725" s="2"/>
      <c r="B725" s="2"/>
      <c r="C725" s="7"/>
      <c r="D725" s="2"/>
      <c r="E725" s="2"/>
      <c r="F725" s="2"/>
      <c r="G725" s="2"/>
      <c r="H725" s="2"/>
      <c r="I725" s="2"/>
      <c r="J725" s="2"/>
    </row>
    <row r="726" spans="1:10" ht="13.5" customHeight="1">
      <c r="A726" s="2"/>
      <c r="B726" s="2"/>
      <c r="C726" s="7"/>
      <c r="D726" s="2"/>
      <c r="E726" s="2"/>
      <c r="F726" s="2"/>
      <c r="G726" s="2"/>
      <c r="H726" s="2"/>
      <c r="I726" s="2"/>
      <c r="J726" s="2"/>
    </row>
    <row r="727" spans="1:10" ht="13.5" customHeight="1">
      <c r="A727" s="2"/>
      <c r="B727" s="2"/>
      <c r="C727" s="7"/>
      <c r="D727" s="2"/>
      <c r="E727" s="2"/>
      <c r="F727" s="2"/>
      <c r="G727" s="2"/>
      <c r="H727" s="2"/>
      <c r="I727" s="2"/>
      <c r="J727" s="2"/>
    </row>
    <row r="728" spans="1:10" ht="13.5" customHeight="1">
      <c r="A728" s="2"/>
      <c r="B728" s="2"/>
      <c r="C728" s="7"/>
      <c r="D728" s="2"/>
      <c r="E728" s="2"/>
      <c r="F728" s="2"/>
      <c r="G728" s="2"/>
      <c r="H728" s="2"/>
      <c r="I728" s="2"/>
      <c r="J728" s="2"/>
    </row>
    <row r="729" spans="1:10" ht="13.5" customHeight="1">
      <c r="A729" s="2"/>
      <c r="B729" s="2"/>
      <c r="C729" s="7"/>
      <c r="D729" s="2"/>
      <c r="E729" s="2"/>
      <c r="F729" s="2"/>
      <c r="G729" s="2"/>
      <c r="H729" s="2"/>
      <c r="I729" s="2"/>
      <c r="J729" s="2"/>
    </row>
    <row r="730" spans="1:10" ht="13.5" customHeight="1">
      <c r="A730" s="2"/>
      <c r="B730" s="2"/>
      <c r="C730" s="7"/>
      <c r="D730" s="2"/>
      <c r="E730" s="2"/>
      <c r="F730" s="2"/>
      <c r="G730" s="2"/>
      <c r="H730" s="2"/>
      <c r="I730" s="2"/>
      <c r="J730" s="2"/>
    </row>
    <row r="731" spans="1:10" ht="13.5" customHeight="1">
      <c r="A731" s="2"/>
      <c r="B731" s="2"/>
      <c r="C731" s="7"/>
      <c r="D731" s="2"/>
      <c r="E731" s="2"/>
      <c r="F731" s="2"/>
      <c r="G731" s="2"/>
      <c r="H731" s="2"/>
      <c r="I731" s="2"/>
      <c r="J731" s="2"/>
    </row>
    <row r="732" spans="1:10" ht="13.5" customHeight="1">
      <c r="A732" s="2"/>
      <c r="B732" s="2"/>
      <c r="C732" s="7"/>
      <c r="D732" s="2"/>
      <c r="E732" s="2"/>
      <c r="F732" s="2"/>
      <c r="G732" s="2"/>
      <c r="H732" s="2"/>
      <c r="I732" s="2"/>
      <c r="J732" s="2"/>
    </row>
    <row r="733" spans="1:10" ht="13.5" customHeight="1">
      <c r="A733" s="2"/>
      <c r="B733" s="2"/>
      <c r="C733" s="7"/>
      <c r="D733" s="2"/>
      <c r="E733" s="2"/>
      <c r="F733" s="2"/>
      <c r="G733" s="2"/>
      <c r="H733" s="2"/>
      <c r="I733" s="2"/>
      <c r="J733" s="2"/>
    </row>
    <row r="734" spans="1:10" ht="13.5" customHeight="1">
      <c r="A734" s="2"/>
      <c r="B734" s="2"/>
      <c r="C734" s="7"/>
      <c r="D734" s="2"/>
      <c r="E734" s="2"/>
      <c r="F734" s="2"/>
      <c r="G734" s="2"/>
      <c r="H734" s="2"/>
      <c r="I734" s="2"/>
      <c r="J734" s="2"/>
    </row>
    <row r="735" spans="1:10" ht="13.5" customHeight="1">
      <c r="A735" s="2"/>
      <c r="B735" s="2"/>
      <c r="C735" s="7"/>
      <c r="D735" s="2"/>
      <c r="E735" s="2"/>
      <c r="F735" s="2"/>
      <c r="G735" s="2"/>
      <c r="H735" s="2"/>
      <c r="I735" s="2"/>
      <c r="J735" s="2"/>
    </row>
    <row r="736" spans="1:10" ht="13.5" customHeight="1">
      <c r="A736" s="2"/>
      <c r="B736" s="2"/>
      <c r="C736" s="7"/>
      <c r="D736" s="2"/>
      <c r="E736" s="2"/>
      <c r="F736" s="2"/>
      <c r="G736" s="2"/>
      <c r="H736" s="2"/>
      <c r="I736" s="2"/>
      <c r="J736" s="2"/>
    </row>
    <row r="737" spans="1:10" ht="13.5" customHeight="1">
      <c r="A737" s="2"/>
      <c r="B737" s="2"/>
      <c r="C737" s="7"/>
      <c r="D737" s="2"/>
      <c r="E737" s="2"/>
      <c r="F737" s="2"/>
      <c r="G737" s="2"/>
      <c r="H737" s="2"/>
      <c r="I737" s="2"/>
      <c r="J737" s="2"/>
    </row>
    <row r="738" spans="1:10" ht="13.5" customHeight="1">
      <c r="A738" s="2"/>
      <c r="B738" s="2"/>
      <c r="C738" s="7"/>
      <c r="D738" s="2"/>
      <c r="E738" s="2"/>
      <c r="F738" s="2"/>
      <c r="G738" s="2"/>
      <c r="H738" s="2"/>
      <c r="I738" s="2"/>
      <c r="J738" s="2"/>
    </row>
    <row r="739" spans="1:10" ht="13.5" customHeight="1">
      <c r="A739" s="2"/>
      <c r="B739" s="2"/>
      <c r="C739" s="7"/>
      <c r="D739" s="2"/>
      <c r="E739" s="2"/>
      <c r="F739" s="2"/>
      <c r="G739" s="2"/>
      <c r="H739" s="2"/>
      <c r="I739" s="2"/>
      <c r="J739" s="2"/>
    </row>
    <row r="740" spans="1:10" ht="13.5" customHeight="1">
      <c r="A740" s="2"/>
      <c r="B740" s="2"/>
      <c r="C740" s="7"/>
      <c r="D740" s="2"/>
      <c r="E740" s="2"/>
      <c r="F740" s="2"/>
      <c r="G740" s="2"/>
      <c r="H740" s="2"/>
      <c r="I740" s="2"/>
      <c r="J740" s="2"/>
    </row>
    <row r="741" spans="1:10" ht="13.5" customHeight="1">
      <c r="A741" s="2"/>
      <c r="B741" s="2"/>
      <c r="C741" s="7"/>
      <c r="D741" s="2"/>
      <c r="E741" s="2"/>
      <c r="F741" s="2"/>
      <c r="G741" s="2"/>
      <c r="H741" s="2"/>
      <c r="I741" s="2"/>
      <c r="J741" s="2"/>
    </row>
    <row r="742" spans="1:10" ht="13.5" customHeight="1">
      <c r="A742" s="2"/>
      <c r="B742" s="2"/>
      <c r="C742" s="7"/>
      <c r="D742" s="2"/>
      <c r="E742" s="2"/>
      <c r="F742" s="2"/>
      <c r="G742" s="2"/>
      <c r="H742" s="2"/>
      <c r="I742" s="2"/>
      <c r="J742" s="2"/>
    </row>
    <row r="743" spans="1:10" ht="13.5" customHeight="1">
      <c r="A743" s="2"/>
      <c r="B743" s="2"/>
      <c r="C743" s="7"/>
      <c r="D743" s="2"/>
      <c r="E743" s="2"/>
      <c r="F743" s="2"/>
      <c r="G743" s="2"/>
      <c r="H743" s="2"/>
      <c r="I743" s="2"/>
      <c r="J743" s="2"/>
    </row>
    <row r="744" spans="1:10" ht="13.5" customHeight="1">
      <c r="A744" s="2"/>
      <c r="B744" s="2"/>
      <c r="C744" s="7"/>
      <c r="D744" s="2"/>
      <c r="E744" s="2"/>
      <c r="F744" s="2"/>
      <c r="G744" s="2"/>
      <c r="H744" s="2"/>
      <c r="I744" s="2"/>
      <c r="J744" s="2"/>
    </row>
    <row r="745" spans="1:10" ht="13.5" customHeight="1">
      <c r="A745" s="2"/>
      <c r="B745" s="2"/>
      <c r="C745" s="7"/>
      <c r="D745" s="2"/>
      <c r="E745" s="2"/>
      <c r="F745" s="2"/>
      <c r="G745" s="2"/>
      <c r="H745" s="2"/>
      <c r="I745" s="2"/>
      <c r="J745" s="2"/>
    </row>
    <row r="746" spans="1:10" ht="13.5" customHeight="1">
      <c r="A746" s="2"/>
      <c r="B746" s="2"/>
      <c r="C746" s="7"/>
      <c r="D746" s="2"/>
      <c r="E746" s="2"/>
      <c r="F746" s="2"/>
      <c r="G746" s="2"/>
      <c r="H746" s="2"/>
      <c r="I746" s="2"/>
      <c r="J746" s="2"/>
    </row>
    <row r="747" spans="1:10" ht="13.5" customHeight="1">
      <c r="A747" s="2"/>
      <c r="B747" s="2"/>
      <c r="C747" s="7"/>
      <c r="D747" s="2"/>
      <c r="E747" s="2"/>
      <c r="F747" s="2"/>
      <c r="G747" s="2"/>
      <c r="H747" s="2"/>
      <c r="I747" s="2"/>
      <c r="J747" s="2"/>
    </row>
    <row r="748" spans="1:10" ht="13.5" customHeight="1">
      <c r="A748" s="2"/>
      <c r="B748" s="2"/>
      <c r="C748" s="7"/>
      <c r="D748" s="2"/>
      <c r="E748" s="2"/>
      <c r="F748" s="2"/>
      <c r="G748" s="2"/>
      <c r="H748" s="2"/>
      <c r="I748" s="2"/>
      <c r="J748" s="2"/>
    </row>
    <row r="749" spans="1:10" ht="13.5" customHeight="1">
      <c r="A749" s="2"/>
      <c r="B749" s="2"/>
      <c r="C749" s="7"/>
      <c r="D749" s="2"/>
      <c r="E749" s="2"/>
      <c r="F749" s="2"/>
      <c r="G749" s="2"/>
      <c r="H749" s="2"/>
      <c r="I749" s="2"/>
      <c r="J749" s="2"/>
    </row>
    <row r="750" spans="1:10" ht="13.5" customHeight="1">
      <c r="A750" s="2"/>
      <c r="B750" s="2"/>
      <c r="C750" s="7"/>
      <c r="D750" s="2"/>
      <c r="E750" s="2"/>
      <c r="F750" s="2"/>
      <c r="G750" s="2"/>
      <c r="H750" s="2"/>
      <c r="I750" s="2"/>
      <c r="J750" s="2"/>
    </row>
    <row r="751" spans="1:10" ht="13.5" customHeight="1">
      <c r="A751" s="2"/>
      <c r="B751" s="2"/>
      <c r="C751" s="7"/>
      <c r="D751" s="2"/>
      <c r="E751" s="2"/>
      <c r="F751" s="2"/>
      <c r="G751" s="2"/>
      <c r="H751" s="2"/>
      <c r="I751" s="2"/>
      <c r="J751" s="2"/>
    </row>
    <row r="752" spans="1:10" ht="13.5" customHeight="1">
      <c r="A752" s="2"/>
      <c r="B752" s="2"/>
      <c r="C752" s="7"/>
      <c r="D752" s="2"/>
      <c r="E752" s="2"/>
      <c r="F752" s="2"/>
      <c r="G752" s="2"/>
      <c r="H752" s="2"/>
      <c r="I752" s="2"/>
      <c r="J752" s="2"/>
    </row>
    <row r="753" spans="1:10" ht="13.5" customHeight="1">
      <c r="A753" s="2"/>
      <c r="B753" s="2"/>
      <c r="C753" s="7"/>
      <c r="D753" s="2"/>
      <c r="E753" s="2"/>
      <c r="F753" s="2"/>
      <c r="G753" s="2"/>
      <c r="H753" s="2"/>
      <c r="I753" s="2"/>
      <c r="J753" s="2"/>
    </row>
    <row r="754" spans="1:10" ht="13.5" customHeight="1">
      <c r="A754" s="2"/>
      <c r="B754" s="2"/>
      <c r="C754" s="7"/>
      <c r="D754" s="2"/>
      <c r="E754" s="2"/>
      <c r="F754" s="2"/>
      <c r="G754" s="2"/>
      <c r="H754" s="2"/>
      <c r="I754" s="2"/>
      <c r="J754" s="2"/>
    </row>
    <row r="755" spans="1:10" ht="13.5" customHeight="1">
      <c r="A755" s="2"/>
      <c r="B755" s="2"/>
      <c r="C755" s="7"/>
      <c r="D755" s="2"/>
      <c r="E755" s="2"/>
      <c r="F755" s="2"/>
      <c r="G755" s="2"/>
      <c r="H755" s="2"/>
      <c r="I755" s="2"/>
      <c r="J755" s="2"/>
    </row>
    <row r="756" spans="1:10" ht="13.5" customHeight="1">
      <c r="A756" s="2"/>
      <c r="B756" s="2"/>
      <c r="C756" s="7"/>
      <c r="D756" s="2"/>
      <c r="E756" s="2"/>
      <c r="F756" s="2"/>
      <c r="G756" s="2"/>
      <c r="H756" s="2"/>
      <c r="I756" s="2"/>
      <c r="J756" s="2"/>
    </row>
    <row r="757" spans="1:10" ht="13.5" customHeight="1">
      <c r="A757" s="2"/>
      <c r="B757" s="2"/>
      <c r="C757" s="7"/>
      <c r="D757" s="2"/>
      <c r="E757" s="2"/>
      <c r="F757" s="2"/>
      <c r="G757" s="2"/>
      <c r="H757" s="2"/>
      <c r="I757" s="2"/>
      <c r="J757" s="2"/>
    </row>
    <row r="758" spans="1:10" ht="13.5" customHeight="1">
      <c r="A758" s="2"/>
      <c r="B758" s="2"/>
      <c r="C758" s="7"/>
      <c r="D758" s="2"/>
      <c r="E758" s="2"/>
      <c r="F758" s="2"/>
      <c r="G758" s="2"/>
      <c r="H758" s="2"/>
      <c r="I758" s="2"/>
      <c r="J758" s="2"/>
    </row>
    <row r="759" spans="1:10" ht="13.5" customHeight="1">
      <c r="A759" s="2"/>
      <c r="B759" s="2"/>
      <c r="C759" s="7"/>
      <c r="D759" s="2"/>
      <c r="E759" s="2"/>
      <c r="F759" s="2"/>
      <c r="G759" s="2"/>
      <c r="H759" s="2"/>
      <c r="I759" s="2"/>
      <c r="J759" s="2"/>
    </row>
    <row r="760" spans="1:10" ht="13.5" customHeight="1">
      <c r="A760" s="2"/>
      <c r="B760" s="2"/>
      <c r="C760" s="7"/>
      <c r="D760" s="2"/>
      <c r="E760" s="2"/>
      <c r="F760" s="2"/>
      <c r="G760" s="2"/>
      <c r="H760" s="2"/>
      <c r="I760" s="2"/>
      <c r="J760" s="2"/>
    </row>
    <row r="761" spans="1:10" ht="13.5" customHeight="1">
      <c r="A761" s="2"/>
      <c r="B761" s="2"/>
      <c r="C761" s="7"/>
      <c r="D761" s="2"/>
      <c r="E761" s="2"/>
      <c r="F761" s="2"/>
      <c r="G761" s="2"/>
      <c r="H761" s="2"/>
      <c r="I761" s="2"/>
      <c r="J761" s="2"/>
    </row>
    <row r="762" spans="1:10" ht="13.5" customHeight="1">
      <c r="A762" s="2"/>
      <c r="B762" s="2"/>
      <c r="C762" s="7"/>
      <c r="D762" s="2"/>
      <c r="E762" s="2"/>
      <c r="F762" s="2"/>
      <c r="G762" s="2"/>
      <c r="H762" s="2"/>
      <c r="I762" s="2"/>
      <c r="J762" s="2"/>
    </row>
    <row r="763" spans="1:10" ht="13.5" customHeight="1">
      <c r="A763" s="2"/>
      <c r="B763" s="2"/>
      <c r="C763" s="7"/>
      <c r="D763" s="2"/>
      <c r="E763" s="2"/>
      <c r="F763" s="2"/>
      <c r="G763" s="2"/>
      <c r="H763" s="2"/>
      <c r="I763" s="2"/>
      <c r="J763" s="2"/>
    </row>
    <row r="764" spans="1:10" ht="13.5" customHeight="1">
      <c r="A764" s="2"/>
      <c r="B764" s="2"/>
      <c r="C764" s="7"/>
      <c r="D764" s="2"/>
      <c r="E764" s="2"/>
      <c r="F764" s="2"/>
      <c r="G764" s="2"/>
      <c r="H764" s="2"/>
      <c r="I764" s="2"/>
      <c r="J764" s="2"/>
    </row>
    <row r="765" spans="1:10" ht="13.5" customHeight="1">
      <c r="A765" s="2"/>
      <c r="B765" s="2"/>
      <c r="C765" s="7"/>
      <c r="D765" s="2"/>
      <c r="E765" s="2"/>
      <c r="F765" s="2"/>
      <c r="G765" s="2"/>
      <c r="H765" s="2"/>
      <c r="I765" s="2"/>
      <c r="J765" s="2"/>
    </row>
    <row r="766" spans="1:10" ht="13.5" customHeight="1">
      <c r="A766" s="2"/>
      <c r="B766" s="2"/>
      <c r="C766" s="7"/>
      <c r="D766" s="2"/>
      <c r="E766" s="2"/>
      <c r="F766" s="2"/>
      <c r="G766" s="2"/>
      <c r="H766" s="2"/>
      <c r="I766" s="2"/>
      <c r="J766" s="2"/>
    </row>
    <row r="767" spans="1:10" ht="13.5" customHeight="1">
      <c r="A767" s="2"/>
      <c r="B767" s="2"/>
      <c r="C767" s="7"/>
      <c r="D767" s="2"/>
      <c r="E767" s="2"/>
      <c r="F767" s="2"/>
      <c r="G767" s="2"/>
      <c r="H767" s="2"/>
      <c r="I767" s="2"/>
      <c r="J767" s="2"/>
    </row>
    <row r="768" spans="1:10" ht="13.5" customHeight="1">
      <c r="A768" s="2"/>
      <c r="B768" s="2"/>
      <c r="C768" s="7"/>
      <c r="D768" s="2"/>
      <c r="E768" s="2"/>
      <c r="F768" s="2"/>
      <c r="G768" s="2"/>
      <c r="H768" s="2"/>
      <c r="I768" s="2"/>
      <c r="J768" s="2"/>
    </row>
    <row r="769" spans="1:10" ht="13.5" customHeight="1">
      <c r="A769" s="2"/>
      <c r="B769" s="2"/>
      <c r="C769" s="7"/>
      <c r="D769" s="2"/>
      <c r="E769" s="2"/>
      <c r="F769" s="2"/>
      <c r="G769" s="2"/>
      <c r="H769" s="2"/>
      <c r="I769" s="2"/>
      <c r="J769" s="2"/>
    </row>
    <row r="770" spans="1:10" ht="13.5" customHeight="1">
      <c r="A770" s="2"/>
      <c r="B770" s="2"/>
      <c r="C770" s="7"/>
      <c r="D770" s="2"/>
      <c r="E770" s="2"/>
      <c r="F770" s="2"/>
      <c r="G770" s="2"/>
      <c r="H770" s="2"/>
      <c r="I770" s="2"/>
      <c r="J770" s="2"/>
    </row>
    <row r="771" spans="1:10" ht="13.5" customHeight="1">
      <c r="A771" s="2"/>
      <c r="B771" s="2"/>
      <c r="C771" s="7"/>
      <c r="D771" s="2"/>
      <c r="E771" s="2"/>
      <c r="F771" s="2"/>
      <c r="G771" s="2"/>
      <c r="H771" s="2"/>
      <c r="I771" s="2"/>
      <c r="J771" s="2"/>
    </row>
    <row r="772" spans="1:10" ht="13.5" customHeight="1">
      <c r="A772" s="2"/>
      <c r="B772" s="2"/>
      <c r="C772" s="7"/>
      <c r="D772" s="2"/>
      <c r="E772" s="2"/>
      <c r="F772" s="2"/>
      <c r="G772" s="2"/>
      <c r="H772" s="2"/>
      <c r="I772" s="2"/>
      <c r="J772" s="2"/>
    </row>
    <row r="773" spans="1:10" ht="13.5" customHeight="1">
      <c r="A773" s="2"/>
      <c r="B773" s="2"/>
      <c r="C773" s="7"/>
      <c r="D773" s="2"/>
      <c r="E773" s="2"/>
      <c r="F773" s="2"/>
      <c r="G773" s="2"/>
      <c r="H773" s="2"/>
      <c r="I773" s="2"/>
      <c r="J773" s="2"/>
    </row>
    <row r="774" spans="1:10" ht="13.5" customHeight="1">
      <c r="A774" s="2"/>
      <c r="B774" s="2"/>
      <c r="C774" s="7"/>
      <c r="D774" s="2"/>
      <c r="E774" s="2"/>
      <c r="F774" s="2"/>
      <c r="G774" s="2"/>
      <c r="H774" s="2"/>
      <c r="I774" s="2"/>
      <c r="J774" s="2"/>
    </row>
    <row r="775" spans="1:10" ht="13.5" customHeight="1">
      <c r="A775" s="2"/>
      <c r="B775" s="2"/>
      <c r="C775" s="7"/>
      <c r="D775" s="2"/>
      <c r="E775" s="2"/>
      <c r="F775" s="2"/>
      <c r="G775" s="2"/>
      <c r="H775" s="2"/>
      <c r="I775" s="2"/>
      <c r="J775" s="2"/>
    </row>
    <row r="776" spans="1:10" ht="13.5" customHeight="1">
      <c r="A776" s="2"/>
      <c r="B776" s="2"/>
      <c r="C776" s="7"/>
      <c r="D776" s="2"/>
      <c r="E776" s="2"/>
      <c r="F776" s="2"/>
      <c r="G776" s="2"/>
      <c r="H776" s="2"/>
      <c r="I776" s="2"/>
      <c r="J776" s="2"/>
    </row>
    <row r="777" spans="1:10" ht="13.5" customHeight="1">
      <c r="A777" s="2"/>
      <c r="B777" s="2"/>
      <c r="C777" s="7"/>
      <c r="D777" s="2"/>
      <c r="E777" s="2"/>
      <c r="F777" s="2"/>
      <c r="G777" s="2"/>
      <c r="H777" s="2"/>
      <c r="I777" s="2"/>
      <c r="J777" s="2"/>
    </row>
    <row r="778" spans="1:10" ht="13.5" customHeight="1">
      <c r="A778" s="2"/>
      <c r="B778" s="2"/>
      <c r="C778" s="7"/>
      <c r="D778" s="2"/>
      <c r="E778" s="2"/>
      <c r="F778" s="2"/>
      <c r="G778" s="2"/>
      <c r="H778" s="2"/>
      <c r="I778" s="2"/>
      <c r="J778" s="2"/>
    </row>
    <row r="779" spans="1:10" ht="13.5" customHeight="1">
      <c r="A779" s="2"/>
      <c r="B779" s="2"/>
      <c r="C779" s="7"/>
      <c r="D779" s="2"/>
      <c r="E779" s="2"/>
      <c r="F779" s="2"/>
      <c r="G779" s="2"/>
      <c r="H779" s="2"/>
      <c r="I779" s="2"/>
      <c r="J779" s="2"/>
    </row>
    <row r="780" spans="1:10" ht="13.5" customHeight="1">
      <c r="A780" s="2"/>
      <c r="B780" s="2"/>
      <c r="C780" s="7"/>
      <c r="D780" s="2"/>
      <c r="E780" s="2"/>
      <c r="F780" s="2"/>
      <c r="G780" s="2"/>
      <c r="H780" s="2"/>
      <c r="I780" s="2"/>
      <c r="J780" s="2"/>
    </row>
    <row r="781" spans="1:10" ht="13.5" customHeight="1">
      <c r="A781" s="2"/>
      <c r="B781" s="2"/>
      <c r="C781" s="7"/>
      <c r="D781" s="2"/>
      <c r="E781" s="2"/>
      <c r="F781" s="2"/>
      <c r="G781" s="2"/>
      <c r="H781" s="2"/>
      <c r="I781" s="2"/>
      <c r="J781" s="2"/>
    </row>
    <row r="782" spans="1:10" ht="13.5" customHeight="1">
      <c r="A782" s="2"/>
      <c r="B782" s="2"/>
      <c r="C782" s="7"/>
      <c r="D782" s="2"/>
      <c r="E782" s="2"/>
      <c r="F782" s="2"/>
      <c r="G782" s="2"/>
      <c r="H782" s="2"/>
      <c r="I782" s="2"/>
      <c r="J782" s="2"/>
    </row>
    <row r="783" spans="1:10" ht="13.5" customHeight="1">
      <c r="A783" s="2"/>
      <c r="B783" s="2"/>
      <c r="C783" s="7"/>
      <c r="D783" s="2"/>
      <c r="E783" s="2"/>
      <c r="F783" s="2"/>
      <c r="G783" s="2"/>
      <c r="H783" s="2"/>
      <c r="I783" s="2"/>
      <c r="J783" s="2"/>
    </row>
    <row r="784" spans="1:10" ht="13.5" customHeight="1">
      <c r="A784" s="2"/>
      <c r="B784" s="2"/>
      <c r="C784" s="7"/>
      <c r="D784" s="2"/>
      <c r="E784" s="2"/>
      <c r="F784" s="2"/>
      <c r="G784" s="2"/>
      <c r="H784" s="2"/>
      <c r="I784" s="2"/>
      <c r="J784" s="2"/>
    </row>
    <row r="785" spans="1:10" ht="13.5" customHeight="1">
      <c r="A785" s="2"/>
      <c r="B785" s="2"/>
      <c r="C785" s="7"/>
      <c r="D785" s="2"/>
      <c r="E785" s="2"/>
      <c r="F785" s="2"/>
      <c r="G785" s="2"/>
      <c r="H785" s="2"/>
      <c r="I785" s="2"/>
      <c r="J785" s="2"/>
    </row>
    <row r="786" spans="1:10" ht="13.5" customHeight="1">
      <c r="A786" s="2"/>
      <c r="B786" s="2"/>
      <c r="C786" s="7"/>
      <c r="D786" s="2"/>
      <c r="E786" s="2"/>
      <c r="F786" s="2"/>
      <c r="G786" s="2"/>
      <c r="H786" s="2"/>
      <c r="I786" s="2"/>
      <c r="J786" s="2"/>
    </row>
    <row r="787" spans="1:10" ht="13.5" customHeight="1">
      <c r="A787" s="2"/>
      <c r="B787" s="2"/>
      <c r="C787" s="7"/>
      <c r="D787" s="2"/>
      <c r="E787" s="2"/>
      <c r="F787" s="2"/>
      <c r="G787" s="2"/>
      <c r="H787" s="2"/>
      <c r="I787" s="2"/>
      <c r="J787" s="2"/>
    </row>
    <row r="788" spans="1:10" ht="13.5" customHeight="1">
      <c r="A788" s="2"/>
      <c r="B788" s="2"/>
      <c r="C788" s="7"/>
      <c r="D788" s="2"/>
      <c r="E788" s="2"/>
      <c r="F788" s="2"/>
      <c r="G788" s="2"/>
      <c r="H788" s="2"/>
      <c r="I788" s="2"/>
      <c r="J788" s="2"/>
    </row>
    <row r="789" spans="1:10" ht="13.5" customHeight="1">
      <c r="A789" s="2"/>
      <c r="B789" s="2"/>
      <c r="C789" s="7"/>
      <c r="D789" s="2"/>
      <c r="E789" s="2"/>
      <c r="F789" s="2"/>
      <c r="G789" s="2"/>
      <c r="H789" s="2"/>
      <c r="I789" s="2"/>
      <c r="J789" s="2"/>
    </row>
    <row r="790" spans="1:10" ht="13.5" customHeight="1">
      <c r="A790" s="2"/>
      <c r="B790" s="2"/>
      <c r="C790" s="7"/>
      <c r="D790" s="2"/>
      <c r="E790" s="2"/>
      <c r="F790" s="2"/>
      <c r="G790" s="2"/>
      <c r="H790" s="2"/>
      <c r="I790" s="2"/>
      <c r="J790" s="2"/>
    </row>
    <row r="791" spans="1:10" ht="13.5" customHeight="1">
      <c r="A791" s="2"/>
      <c r="B791" s="2"/>
      <c r="C791" s="7"/>
      <c r="D791" s="2"/>
      <c r="E791" s="2"/>
      <c r="F791" s="2"/>
      <c r="G791" s="2"/>
      <c r="H791" s="2"/>
      <c r="I791" s="2"/>
      <c r="J791" s="2"/>
    </row>
    <row r="792" spans="1:10" ht="13.5" customHeight="1">
      <c r="A792" s="2"/>
      <c r="B792" s="2"/>
      <c r="C792" s="7"/>
      <c r="D792" s="2"/>
      <c r="E792" s="2"/>
      <c r="F792" s="2"/>
      <c r="G792" s="2"/>
      <c r="H792" s="2"/>
      <c r="I792" s="2"/>
      <c r="J792" s="2"/>
    </row>
    <row r="793" spans="1:10" ht="13.5" customHeight="1">
      <c r="A793" s="2"/>
      <c r="B793" s="2"/>
      <c r="C793" s="7"/>
      <c r="D793" s="2"/>
      <c r="E793" s="2"/>
      <c r="F793" s="2"/>
      <c r="G793" s="2"/>
      <c r="H793" s="2"/>
      <c r="I793" s="2"/>
      <c r="J793" s="2"/>
    </row>
    <row r="794" spans="1:10" ht="13.5" customHeight="1">
      <c r="A794" s="2"/>
      <c r="B794" s="2"/>
      <c r="C794" s="7"/>
      <c r="D794" s="2"/>
      <c r="E794" s="2"/>
      <c r="F794" s="2"/>
      <c r="G794" s="2"/>
      <c r="H794" s="2"/>
      <c r="I794" s="2"/>
      <c r="J794" s="2"/>
    </row>
    <row r="795" spans="1:10" ht="13.5" customHeight="1">
      <c r="A795" s="2"/>
      <c r="B795" s="2"/>
      <c r="C795" s="7"/>
      <c r="D795" s="2"/>
      <c r="E795" s="2"/>
      <c r="F795" s="2"/>
      <c r="G795" s="2"/>
      <c r="H795" s="2"/>
      <c r="I795" s="2"/>
      <c r="J795" s="2"/>
    </row>
    <row r="796" spans="1:10" ht="13.5" customHeight="1">
      <c r="A796" s="2"/>
      <c r="B796" s="2"/>
      <c r="C796" s="7"/>
      <c r="D796" s="2"/>
      <c r="E796" s="2"/>
      <c r="F796" s="2"/>
      <c r="G796" s="2"/>
      <c r="H796" s="2"/>
      <c r="I796" s="2"/>
      <c r="J796" s="2"/>
    </row>
    <row r="797" spans="1:10" ht="13.5" customHeight="1">
      <c r="A797" s="2"/>
      <c r="B797" s="2"/>
      <c r="C797" s="7"/>
      <c r="D797" s="2"/>
      <c r="E797" s="2"/>
      <c r="F797" s="2"/>
      <c r="G797" s="2"/>
      <c r="H797" s="2"/>
      <c r="I797" s="2"/>
      <c r="J797" s="2"/>
    </row>
    <row r="798" spans="1:10" ht="13.5" customHeight="1">
      <c r="A798" s="2"/>
      <c r="B798" s="2"/>
      <c r="C798" s="7"/>
      <c r="D798" s="2"/>
      <c r="E798" s="2"/>
      <c r="F798" s="2"/>
      <c r="G798" s="2"/>
      <c r="H798" s="2"/>
      <c r="I798" s="2"/>
      <c r="J798" s="2"/>
    </row>
    <row r="799" spans="1:10" ht="13.5" customHeight="1">
      <c r="A799" s="2"/>
      <c r="B799" s="2"/>
      <c r="C799" s="7"/>
      <c r="D799" s="2"/>
      <c r="E799" s="2"/>
      <c r="F799" s="2"/>
      <c r="G799" s="2"/>
      <c r="H799" s="2"/>
      <c r="I799" s="2"/>
      <c r="J799" s="2"/>
    </row>
    <row r="800" spans="1:10" ht="13.5" customHeight="1">
      <c r="A800" s="2"/>
      <c r="B800" s="2"/>
      <c r="C800" s="7"/>
      <c r="D800" s="2"/>
      <c r="E800" s="2"/>
      <c r="F800" s="2"/>
      <c r="G800" s="2"/>
      <c r="H800" s="2"/>
      <c r="I800" s="2"/>
      <c r="J800" s="2"/>
    </row>
    <row r="801" spans="1:10" ht="13.5" customHeight="1">
      <c r="A801" s="2"/>
      <c r="B801" s="2"/>
      <c r="C801" s="7"/>
      <c r="D801" s="2"/>
      <c r="E801" s="2"/>
      <c r="F801" s="2"/>
      <c r="G801" s="2"/>
      <c r="H801" s="2"/>
      <c r="I801" s="2"/>
      <c r="J801" s="2"/>
    </row>
    <row r="802" spans="1:10" ht="13.5" customHeight="1">
      <c r="A802" s="2"/>
      <c r="B802" s="2"/>
      <c r="C802" s="7"/>
      <c r="D802" s="2"/>
      <c r="E802" s="2"/>
      <c r="F802" s="2"/>
      <c r="G802" s="2"/>
      <c r="H802" s="2"/>
      <c r="I802" s="2"/>
      <c r="J802" s="2"/>
    </row>
    <row r="803" spans="1:10" ht="13.5" customHeight="1">
      <c r="A803" s="2"/>
      <c r="B803" s="2"/>
      <c r="C803" s="7"/>
      <c r="D803" s="2"/>
      <c r="E803" s="2"/>
      <c r="F803" s="2"/>
      <c r="G803" s="2"/>
      <c r="H803" s="2"/>
      <c r="I803" s="2"/>
      <c r="J803" s="2"/>
    </row>
    <row r="804" spans="1:10" ht="13.5" customHeight="1">
      <c r="A804" s="2"/>
      <c r="B804" s="2"/>
      <c r="C804" s="7"/>
      <c r="D804" s="2"/>
      <c r="E804" s="2"/>
      <c r="F804" s="2"/>
      <c r="G804" s="2"/>
      <c r="H804" s="2"/>
      <c r="I804" s="2"/>
      <c r="J804" s="2"/>
    </row>
    <row r="805" spans="1:10" ht="13.5" customHeight="1">
      <c r="A805" s="2"/>
      <c r="B805" s="2"/>
      <c r="C805" s="7"/>
      <c r="D805" s="2"/>
      <c r="E805" s="2"/>
      <c r="F805" s="2"/>
      <c r="G805" s="2"/>
      <c r="H805" s="2"/>
      <c r="I805" s="2"/>
      <c r="J805" s="2"/>
    </row>
    <row r="806" spans="1:10" ht="13.5" customHeight="1">
      <c r="A806" s="2"/>
      <c r="B806" s="2"/>
      <c r="C806" s="7"/>
      <c r="D806" s="2"/>
      <c r="E806" s="2"/>
      <c r="F806" s="2"/>
      <c r="G806" s="2"/>
      <c r="H806" s="2"/>
      <c r="I806" s="2"/>
      <c r="J806" s="2"/>
    </row>
    <row r="807" spans="1:10" ht="13.5" customHeight="1">
      <c r="A807" s="2"/>
      <c r="B807" s="2"/>
      <c r="C807" s="7"/>
      <c r="D807" s="2"/>
      <c r="E807" s="2"/>
      <c r="F807" s="2"/>
      <c r="G807" s="2"/>
      <c r="H807" s="2"/>
      <c r="I807" s="2"/>
      <c r="J807" s="2"/>
    </row>
    <row r="808" spans="1:10" ht="13.5" customHeight="1">
      <c r="A808" s="2"/>
      <c r="B808" s="2"/>
      <c r="C808" s="7"/>
      <c r="D808" s="2"/>
      <c r="E808" s="2"/>
      <c r="F808" s="2"/>
      <c r="G808" s="2"/>
      <c r="H808" s="2"/>
      <c r="I808" s="2"/>
      <c r="J808" s="2"/>
    </row>
    <row r="809" spans="1:10" ht="13.5" customHeight="1">
      <c r="A809" s="2"/>
      <c r="B809" s="2"/>
      <c r="C809" s="7"/>
      <c r="D809" s="2"/>
      <c r="E809" s="2"/>
      <c r="F809" s="2"/>
      <c r="G809" s="2"/>
      <c r="H809" s="2"/>
      <c r="I809" s="2"/>
      <c r="J809" s="2"/>
    </row>
    <row r="810" spans="1:10" ht="13.5" customHeight="1">
      <c r="A810" s="2"/>
      <c r="B810" s="2"/>
      <c r="C810" s="7"/>
      <c r="D810" s="2"/>
      <c r="E810" s="2"/>
      <c r="F810" s="2"/>
      <c r="G810" s="2"/>
      <c r="H810" s="2"/>
      <c r="I810" s="2"/>
      <c r="J810" s="2"/>
    </row>
    <row r="811" spans="1:10" ht="13.5" customHeight="1">
      <c r="A811" s="2"/>
      <c r="B811" s="2"/>
      <c r="C811" s="7"/>
      <c r="D811" s="2"/>
      <c r="E811" s="2"/>
      <c r="F811" s="2"/>
      <c r="G811" s="2"/>
      <c r="H811" s="2"/>
      <c r="I811" s="2"/>
      <c r="J811" s="2"/>
    </row>
    <row r="812" spans="1:10" ht="13.5" customHeight="1">
      <c r="A812" s="2"/>
      <c r="B812" s="2"/>
      <c r="C812" s="7"/>
      <c r="D812" s="2"/>
      <c r="E812" s="2"/>
      <c r="F812" s="2"/>
      <c r="G812" s="2"/>
      <c r="H812" s="2"/>
      <c r="I812" s="2"/>
      <c r="J812" s="2"/>
    </row>
    <row r="813" spans="1:10" ht="13.5" customHeight="1">
      <c r="A813" s="2"/>
      <c r="B813" s="2"/>
      <c r="C813" s="7"/>
      <c r="D813" s="2"/>
      <c r="E813" s="2"/>
      <c r="F813" s="2"/>
      <c r="G813" s="2"/>
      <c r="H813" s="2"/>
      <c r="I813" s="2"/>
      <c r="J813" s="2"/>
    </row>
    <row r="814" spans="1:10" ht="13.5" customHeight="1">
      <c r="A814" s="2"/>
      <c r="B814" s="2"/>
      <c r="C814" s="7"/>
      <c r="D814" s="2"/>
      <c r="E814" s="2"/>
      <c r="F814" s="2"/>
      <c r="G814" s="2"/>
      <c r="H814" s="2"/>
      <c r="I814" s="2"/>
      <c r="J814" s="2"/>
    </row>
    <row r="815" spans="1:10" ht="13.5" customHeight="1">
      <c r="A815" s="2"/>
      <c r="B815" s="2"/>
      <c r="C815" s="7"/>
      <c r="D815" s="2"/>
      <c r="E815" s="2"/>
      <c r="F815" s="2"/>
      <c r="G815" s="2"/>
      <c r="H815" s="2"/>
      <c r="I815" s="2"/>
      <c r="J815" s="2"/>
    </row>
    <row r="816" spans="1:10" ht="13.5" customHeight="1">
      <c r="A816" s="2"/>
      <c r="B816" s="2"/>
      <c r="C816" s="7"/>
      <c r="D816" s="2"/>
      <c r="E816" s="2"/>
      <c r="F816" s="2"/>
      <c r="G816" s="2"/>
      <c r="H816" s="2"/>
      <c r="I816" s="2"/>
      <c r="J816" s="2"/>
    </row>
    <row r="817" spans="1:10" ht="13.5" customHeight="1">
      <c r="A817" s="2"/>
      <c r="B817" s="2"/>
      <c r="C817" s="7"/>
      <c r="D817" s="2"/>
      <c r="E817" s="2"/>
      <c r="F817" s="2"/>
      <c r="G817" s="2"/>
      <c r="H817" s="2"/>
      <c r="I817" s="2"/>
      <c r="J817" s="2"/>
    </row>
    <row r="818" spans="1:10" ht="13.5" customHeight="1">
      <c r="A818" s="2"/>
      <c r="B818" s="2"/>
      <c r="C818" s="7"/>
      <c r="D818" s="2"/>
      <c r="E818" s="2"/>
      <c r="F818" s="2"/>
      <c r="G818" s="2"/>
      <c r="H818" s="2"/>
      <c r="I818" s="2"/>
      <c r="J818" s="2"/>
    </row>
    <row r="819" spans="1:10" ht="13.5" customHeight="1">
      <c r="A819" s="2"/>
      <c r="B819" s="2"/>
      <c r="C819" s="7"/>
      <c r="D819" s="2"/>
      <c r="E819" s="2"/>
      <c r="F819" s="2"/>
      <c r="G819" s="2"/>
      <c r="H819" s="2"/>
      <c r="I819" s="2"/>
      <c r="J819" s="2"/>
    </row>
    <row r="820" spans="1:10" ht="13.5" customHeight="1">
      <c r="A820" s="2"/>
      <c r="B820" s="2"/>
      <c r="C820" s="7"/>
      <c r="D820" s="2"/>
      <c r="E820" s="2"/>
      <c r="F820" s="2"/>
      <c r="G820" s="2"/>
      <c r="H820" s="2"/>
      <c r="I820" s="2"/>
      <c r="J820" s="2"/>
    </row>
    <row r="821" spans="1:10" ht="13.5" customHeight="1">
      <c r="A821" s="2"/>
      <c r="B821" s="2"/>
      <c r="C821" s="7"/>
      <c r="D821" s="2"/>
      <c r="E821" s="2"/>
      <c r="F821" s="2"/>
      <c r="G821" s="2"/>
      <c r="H821" s="2"/>
      <c r="I821" s="2"/>
      <c r="J821" s="2"/>
    </row>
    <row r="822" spans="1:10" ht="13.5" customHeight="1">
      <c r="A822" s="2"/>
      <c r="B822" s="2"/>
      <c r="C822" s="7"/>
      <c r="D822" s="2"/>
      <c r="E822" s="2"/>
      <c r="F822" s="2"/>
      <c r="G822" s="2"/>
      <c r="H822" s="2"/>
      <c r="I822" s="2"/>
      <c r="J822" s="2"/>
    </row>
    <row r="823" spans="1:10" ht="13.5" customHeight="1">
      <c r="A823" s="2"/>
      <c r="B823" s="2"/>
      <c r="C823" s="7"/>
      <c r="D823" s="2"/>
      <c r="E823" s="2"/>
      <c r="F823" s="2"/>
      <c r="G823" s="2"/>
      <c r="H823" s="2"/>
      <c r="I823" s="2"/>
      <c r="J823" s="2"/>
    </row>
    <row r="824" spans="1:10" ht="13.5" customHeight="1">
      <c r="A824" s="2"/>
      <c r="B824" s="2"/>
      <c r="C824" s="7"/>
      <c r="D824" s="2"/>
      <c r="E824" s="2"/>
      <c r="F824" s="2"/>
      <c r="G824" s="2"/>
      <c r="H824" s="2"/>
      <c r="I824" s="2"/>
      <c r="J824" s="2"/>
    </row>
    <row r="825" spans="1:10" ht="13.5" customHeight="1">
      <c r="A825" s="2"/>
      <c r="B825" s="2"/>
      <c r="C825" s="7"/>
      <c r="D825" s="2"/>
      <c r="E825" s="2"/>
      <c r="F825" s="2"/>
      <c r="G825" s="2"/>
      <c r="H825" s="2"/>
      <c r="I825" s="2"/>
      <c r="J825" s="2"/>
    </row>
    <row r="826" spans="1:10" ht="13.5" customHeight="1">
      <c r="A826" s="2"/>
      <c r="B826" s="2"/>
      <c r="C826" s="7"/>
      <c r="D826" s="2"/>
      <c r="E826" s="2"/>
      <c r="F826" s="2"/>
      <c r="G826" s="2"/>
      <c r="H826" s="2"/>
      <c r="I826" s="2"/>
      <c r="J826" s="2"/>
    </row>
    <row r="827" spans="1:10" ht="13.5" customHeight="1">
      <c r="A827" s="2"/>
      <c r="B827" s="2"/>
      <c r="C827" s="7"/>
      <c r="D827" s="2"/>
      <c r="E827" s="2"/>
      <c r="F827" s="2"/>
      <c r="G827" s="2"/>
      <c r="H827" s="2"/>
      <c r="I827" s="2"/>
      <c r="J827" s="2"/>
    </row>
    <row r="828" spans="1:10" ht="13.5" customHeight="1">
      <c r="A828" s="2"/>
      <c r="B828" s="2"/>
      <c r="C828" s="7"/>
      <c r="D828" s="2"/>
      <c r="E828" s="2"/>
      <c r="F828" s="2"/>
      <c r="G828" s="2"/>
      <c r="H828" s="2"/>
      <c r="I828" s="2"/>
      <c r="J828" s="2"/>
    </row>
    <row r="829" spans="1:10" ht="13.5" customHeight="1">
      <c r="A829" s="2"/>
      <c r="B829" s="2"/>
      <c r="C829" s="7"/>
      <c r="D829" s="2"/>
      <c r="E829" s="2"/>
      <c r="F829" s="2"/>
      <c r="G829" s="2"/>
      <c r="H829" s="2"/>
      <c r="I829" s="2"/>
      <c r="J829" s="2"/>
    </row>
    <row r="830" spans="1:10" ht="13.5" customHeight="1">
      <c r="A830" s="2"/>
      <c r="B830" s="2"/>
      <c r="C830" s="7"/>
      <c r="D830" s="2"/>
      <c r="E830" s="2"/>
      <c r="F830" s="2"/>
      <c r="G830" s="2"/>
      <c r="H830" s="2"/>
      <c r="I830" s="2"/>
      <c r="J830" s="2"/>
    </row>
    <row r="831" spans="1:10" ht="13.5" customHeight="1">
      <c r="A831" s="2"/>
      <c r="B831" s="2"/>
      <c r="C831" s="7"/>
      <c r="D831" s="2"/>
      <c r="E831" s="2"/>
      <c r="F831" s="2"/>
      <c r="G831" s="2"/>
      <c r="H831" s="2"/>
      <c r="I831" s="2"/>
      <c r="J831" s="2"/>
    </row>
    <row r="832" spans="1:10" ht="13.5" customHeight="1">
      <c r="A832" s="2"/>
      <c r="B832" s="2"/>
      <c r="C832" s="7"/>
      <c r="D832" s="2"/>
      <c r="E832" s="2"/>
      <c r="F832" s="2"/>
      <c r="G832" s="2"/>
      <c r="H832" s="2"/>
      <c r="I832" s="2"/>
      <c r="J832" s="2"/>
    </row>
    <row r="833" spans="1:10" ht="13.5" customHeight="1">
      <c r="A833" s="2"/>
      <c r="B833" s="2"/>
      <c r="C833" s="7"/>
      <c r="D833" s="2"/>
      <c r="E833" s="2"/>
      <c r="F833" s="2"/>
      <c r="G833" s="2"/>
      <c r="H833" s="2"/>
      <c r="I833" s="2"/>
      <c r="J833" s="2"/>
    </row>
    <row r="834" spans="1:10" ht="13.5" customHeight="1">
      <c r="A834" s="2"/>
      <c r="B834" s="2"/>
      <c r="C834" s="7"/>
      <c r="D834" s="2"/>
      <c r="E834" s="2"/>
      <c r="F834" s="2"/>
      <c r="G834" s="2"/>
      <c r="H834" s="2"/>
      <c r="I834" s="2"/>
      <c r="J834" s="2"/>
    </row>
    <row r="835" spans="1:10" ht="13.5" customHeight="1">
      <c r="A835" s="2"/>
      <c r="B835" s="2"/>
      <c r="C835" s="7"/>
      <c r="D835" s="2"/>
      <c r="E835" s="2"/>
      <c r="F835" s="2"/>
      <c r="G835" s="2"/>
      <c r="H835" s="2"/>
      <c r="I835" s="2"/>
      <c r="J835" s="2"/>
    </row>
    <row r="836" spans="1:10" ht="13.5" customHeight="1">
      <c r="A836" s="2"/>
      <c r="B836" s="2"/>
      <c r="C836" s="7"/>
      <c r="D836" s="2"/>
      <c r="E836" s="2"/>
      <c r="F836" s="2"/>
      <c r="G836" s="2"/>
      <c r="H836" s="2"/>
      <c r="I836" s="2"/>
      <c r="J836" s="2"/>
    </row>
    <row r="837" spans="1:10" ht="13.5" customHeight="1">
      <c r="A837" s="2"/>
      <c r="B837" s="2"/>
      <c r="C837" s="7"/>
      <c r="D837" s="2"/>
      <c r="E837" s="2"/>
      <c r="F837" s="2"/>
      <c r="G837" s="2"/>
      <c r="H837" s="2"/>
      <c r="I837" s="2"/>
      <c r="J837" s="2"/>
    </row>
    <row r="838" spans="1:10" ht="13.5" customHeight="1">
      <c r="A838" s="2"/>
      <c r="B838" s="2"/>
      <c r="C838" s="7"/>
      <c r="D838" s="2"/>
      <c r="E838" s="2"/>
      <c r="F838" s="2"/>
      <c r="G838" s="2"/>
      <c r="H838" s="2"/>
      <c r="I838" s="2"/>
      <c r="J838" s="2"/>
    </row>
    <row r="839" spans="1:10" ht="13.5" customHeight="1">
      <c r="A839" s="2"/>
      <c r="B839" s="2"/>
      <c r="C839" s="7"/>
      <c r="D839" s="2"/>
      <c r="E839" s="2"/>
      <c r="F839" s="2"/>
      <c r="G839" s="2"/>
      <c r="H839" s="2"/>
      <c r="I839" s="2"/>
      <c r="J839" s="2"/>
    </row>
    <row r="840" spans="1:10" ht="13.5" customHeight="1">
      <c r="A840" s="2"/>
      <c r="B840" s="2"/>
      <c r="C840" s="7"/>
      <c r="D840" s="2"/>
      <c r="E840" s="2"/>
      <c r="F840" s="2"/>
      <c r="G840" s="2"/>
      <c r="H840" s="2"/>
      <c r="I840" s="2"/>
      <c r="J840" s="2"/>
    </row>
    <row r="841" spans="1:10" ht="13.5" customHeight="1">
      <c r="A841" s="2"/>
      <c r="B841" s="2"/>
      <c r="C841" s="7"/>
      <c r="D841" s="2"/>
      <c r="E841" s="2"/>
      <c r="F841" s="2"/>
      <c r="G841" s="2"/>
      <c r="H841" s="2"/>
      <c r="I841" s="2"/>
      <c r="J841" s="2"/>
    </row>
    <row r="842" spans="1:10" ht="13.5" customHeight="1">
      <c r="A842" s="2"/>
      <c r="B842" s="2"/>
      <c r="C842" s="7"/>
      <c r="D842" s="2"/>
      <c r="E842" s="2"/>
      <c r="F842" s="2"/>
      <c r="G842" s="2"/>
      <c r="H842" s="2"/>
      <c r="I842" s="2"/>
      <c r="J842" s="2"/>
    </row>
    <row r="843" spans="1:10" ht="13.5" customHeight="1">
      <c r="A843" s="2"/>
      <c r="B843" s="2"/>
      <c r="C843" s="7"/>
      <c r="D843" s="2"/>
      <c r="E843" s="2"/>
      <c r="F843" s="2"/>
      <c r="G843" s="2"/>
      <c r="H843" s="2"/>
      <c r="I843" s="2"/>
      <c r="J843" s="2"/>
    </row>
    <row r="844" spans="1:10" ht="13.5" customHeight="1">
      <c r="A844" s="2"/>
      <c r="B844" s="2"/>
      <c r="C844" s="7"/>
      <c r="D844" s="2"/>
      <c r="E844" s="2"/>
      <c r="F844" s="2"/>
      <c r="G844" s="2"/>
      <c r="H844" s="2"/>
      <c r="I844" s="2"/>
      <c r="J844" s="2"/>
    </row>
    <row r="845" spans="1:10" ht="13.5" customHeight="1">
      <c r="A845" s="2"/>
      <c r="B845" s="2"/>
      <c r="C845" s="7"/>
      <c r="D845" s="2"/>
      <c r="E845" s="2"/>
      <c r="F845" s="2"/>
      <c r="G845" s="2"/>
      <c r="H845" s="2"/>
      <c r="I845" s="2"/>
      <c r="J845" s="2"/>
    </row>
    <row r="846" spans="1:10" ht="13.5" customHeight="1">
      <c r="A846" s="2"/>
      <c r="B846" s="2"/>
      <c r="C846" s="7"/>
      <c r="D846" s="2"/>
      <c r="E846" s="2"/>
      <c r="F846" s="2"/>
      <c r="G846" s="2"/>
      <c r="H846" s="2"/>
      <c r="I846" s="2"/>
      <c r="J846" s="2"/>
    </row>
    <row r="847" spans="1:10" ht="13.5" customHeight="1">
      <c r="A847" s="2"/>
      <c r="B847" s="2"/>
      <c r="C847" s="7"/>
      <c r="D847" s="2"/>
      <c r="E847" s="2"/>
      <c r="F847" s="2"/>
      <c r="G847" s="2"/>
      <c r="H847" s="2"/>
      <c r="I847" s="2"/>
      <c r="J847" s="2"/>
    </row>
    <row r="848" spans="1:10" ht="13.5" customHeight="1">
      <c r="A848" s="2"/>
      <c r="B848" s="2"/>
      <c r="C848" s="7"/>
      <c r="D848" s="2"/>
      <c r="E848" s="2"/>
      <c r="F848" s="2"/>
      <c r="G848" s="2"/>
      <c r="H848" s="2"/>
      <c r="I848" s="2"/>
      <c r="J848" s="2"/>
    </row>
    <row r="849" spans="1:10" ht="13.5" customHeight="1">
      <c r="A849" s="2"/>
      <c r="B849" s="2"/>
      <c r="C849" s="7"/>
      <c r="D849" s="2"/>
      <c r="E849" s="2"/>
      <c r="F849" s="2"/>
      <c r="G849" s="2"/>
      <c r="H849" s="2"/>
      <c r="I849" s="2"/>
      <c r="J849" s="2"/>
    </row>
    <row r="850" spans="1:10" ht="13.5" customHeight="1">
      <c r="A850" s="2"/>
      <c r="B850" s="2"/>
      <c r="C850" s="7"/>
      <c r="D850" s="2"/>
      <c r="E850" s="2"/>
      <c r="F850" s="2"/>
      <c r="G850" s="2"/>
      <c r="H850" s="2"/>
      <c r="I850" s="2"/>
      <c r="J850" s="2"/>
    </row>
    <row r="851" spans="1:10" ht="13.5" customHeight="1">
      <c r="A851" s="2"/>
      <c r="B851" s="2"/>
      <c r="C851" s="7"/>
      <c r="D851" s="2"/>
      <c r="E851" s="2"/>
      <c r="F851" s="2"/>
      <c r="G851" s="2"/>
      <c r="H851" s="2"/>
      <c r="I851" s="2"/>
      <c r="J851" s="2"/>
    </row>
    <row r="852" spans="1:10" ht="13.5" customHeight="1">
      <c r="A852" s="2"/>
      <c r="B852" s="2"/>
      <c r="C852" s="7"/>
      <c r="D852" s="2"/>
      <c r="E852" s="2"/>
      <c r="F852" s="2"/>
      <c r="G852" s="2"/>
      <c r="H852" s="2"/>
      <c r="I852" s="2"/>
      <c r="J852" s="2"/>
    </row>
    <row r="853" spans="1:10" ht="13.5" customHeight="1">
      <c r="A853" s="2"/>
      <c r="B853" s="2"/>
      <c r="C853" s="7"/>
      <c r="D853" s="2"/>
      <c r="E853" s="2"/>
      <c r="F853" s="2"/>
      <c r="G853" s="2"/>
      <c r="H853" s="2"/>
      <c r="I853" s="2"/>
      <c r="J853" s="2"/>
    </row>
    <row r="854" spans="1:10" ht="13.5" customHeight="1">
      <c r="A854" s="2"/>
      <c r="B854" s="2"/>
      <c r="C854" s="7"/>
      <c r="D854" s="2"/>
      <c r="E854" s="2"/>
      <c r="F854" s="2"/>
      <c r="G854" s="2"/>
      <c r="H854" s="2"/>
      <c r="I854" s="2"/>
      <c r="J854" s="2"/>
    </row>
    <row r="855" spans="1:10" ht="13.5" customHeight="1">
      <c r="A855" s="2"/>
      <c r="B855" s="2"/>
      <c r="C855" s="7"/>
      <c r="D855" s="2"/>
      <c r="E855" s="2"/>
      <c r="F855" s="2"/>
      <c r="G855" s="2"/>
      <c r="H855" s="2"/>
      <c r="I855" s="2"/>
      <c r="J855" s="2"/>
    </row>
    <row r="856" spans="1:10" ht="13.5" customHeight="1">
      <c r="A856" s="2"/>
      <c r="B856" s="2"/>
      <c r="C856" s="7"/>
      <c r="D856" s="2"/>
      <c r="E856" s="2"/>
      <c r="F856" s="2"/>
      <c r="G856" s="2"/>
      <c r="H856" s="2"/>
      <c r="I856" s="2"/>
      <c r="J856" s="2"/>
    </row>
    <row r="857" spans="1:10" ht="13.5" customHeight="1">
      <c r="A857" s="2"/>
      <c r="B857" s="2"/>
      <c r="C857" s="7"/>
      <c r="D857" s="2"/>
      <c r="E857" s="2"/>
      <c r="F857" s="2"/>
      <c r="G857" s="2"/>
      <c r="H857" s="2"/>
      <c r="I857" s="2"/>
      <c r="J857" s="2"/>
    </row>
    <row r="858" spans="1:10" ht="13.5" customHeight="1">
      <c r="A858" s="2"/>
      <c r="B858" s="2"/>
      <c r="C858" s="7"/>
      <c r="D858" s="2"/>
      <c r="E858" s="2"/>
      <c r="F858" s="2"/>
      <c r="G858" s="2"/>
      <c r="H858" s="2"/>
      <c r="I858" s="2"/>
      <c r="J858" s="2"/>
    </row>
    <row r="859" spans="1:10" ht="13.5" customHeight="1">
      <c r="A859" s="2"/>
      <c r="B859" s="2"/>
      <c r="C859" s="7"/>
      <c r="D859" s="2"/>
      <c r="E859" s="2"/>
      <c r="F859" s="2"/>
      <c r="G859" s="2"/>
      <c r="H859" s="2"/>
      <c r="I859" s="2"/>
      <c r="J859" s="2"/>
    </row>
    <row r="860" spans="1:10" ht="13.5" customHeight="1">
      <c r="A860" s="2"/>
      <c r="B860" s="2"/>
      <c r="C860" s="7"/>
      <c r="D860" s="2"/>
      <c r="E860" s="2"/>
      <c r="F860" s="2"/>
      <c r="G860" s="2"/>
      <c r="H860" s="2"/>
      <c r="I860" s="2"/>
      <c r="J860" s="2"/>
    </row>
    <row r="861" spans="1:10" ht="13.5" customHeight="1">
      <c r="A861" s="2"/>
      <c r="B861" s="2"/>
      <c r="C861" s="7"/>
      <c r="D861" s="2"/>
      <c r="E861" s="2"/>
      <c r="F861" s="2"/>
      <c r="G861" s="2"/>
      <c r="H861" s="2"/>
      <c r="I861" s="2"/>
      <c r="J861" s="2"/>
    </row>
    <row r="862" spans="1:10" ht="13.5" customHeight="1">
      <c r="A862" s="2"/>
      <c r="B862" s="2"/>
      <c r="C862" s="7"/>
      <c r="D862" s="2"/>
      <c r="E862" s="2"/>
      <c r="F862" s="2"/>
      <c r="G862" s="2"/>
      <c r="H862" s="2"/>
      <c r="I862" s="2"/>
      <c r="J862" s="2"/>
    </row>
    <row r="863" spans="1:10" ht="13.5" customHeight="1">
      <c r="A863" s="2"/>
      <c r="B863" s="2"/>
      <c r="C863" s="7"/>
      <c r="D863" s="2"/>
      <c r="E863" s="2"/>
      <c r="F863" s="2"/>
      <c r="G863" s="2"/>
      <c r="H863" s="2"/>
      <c r="I863" s="2"/>
      <c r="J863" s="2"/>
    </row>
    <row r="864" spans="1:10" ht="13.5" customHeight="1">
      <c r="A864" s="2"/>
      <c r="B864" s="2"/>
      <c r="C864" s="7"/>
      <c r="D864" s="2"/>
      <c r="E864" s="2"/>
      <c r="F864" s="2"/>
      <c r="G864" s="2"/>
      <c r="H864" s="2"/>
      <c r="I864" s="2"/>
      <c r="J864" s="2"/>
    </row>
    <row r="865" spans="1:10" ht="13.5" customHeight="1">
      <c r="A865" s="2"/>
      <c r="B865" s="2"/>
      <c r="C865" s="7"/>
      <c r="D865" s="2"/>
      <c r="E865" s="2"/>
      <c r="F865" s="2"/>
      <c r="G865" s="2"/>
      <c r="H865" s="2"/>
      <c r="I865" s="2"/>
      <c r="J865" s="2"/>
    </row>
    <row r="866" spans="1:10" ht="13.5" customHeight="1">
      <c r="A866" s="2"/>
      <c r="B866" s="2"/>
      <c r="C866" s="7"/>
      <c r="D866" s="2"/>
      <c r="E866" s="2"/>
      <c r="F866" s="2"/>
      <c r="G866" s="2"/>
      <c r="H866" s="2"/>
      <c r="I866" s="2"/>
      <c r="J866" s="2"/>
    </row>
    <row r="867" spans="1:10" ht="13.5" customHeight="1">
      <c r="A867" s="2"/>
      <c r="B867" s="2"/>
      <c r="C867" s="7"/>
      <c r="D867" s="2"/>
      <c r="E867" s="2"/>
      <c r="F867" s="2"/>
      <c r="G867" s="2"/>
      <c r="H867" s="2"/>
      <c r="I867" s="2"/>
      <c r="J867" s="2"/>
    </row>
    <row r="868" spans="1:10" ht="13.5" customHeight="1">
      <c r="A868" s="2"/>
      <c r="B868" s="2"/>
      <c r="C868" s="7"/>
      <c r="D868" s="2"/>
      <c r="E868" s="2"/>
      <c r="F868" s="2"/>
      <c r="G868" s="2"/>
      <c r="H868" s="2"/>
      <c r="I868" s="2"/>
      <c r="J868" s="2"/>
    </row>
    <row r="869" spans="1:10" ht="13.5" customHeight="1">
      <c r="A869" s="2"/>
      <c r="B869" s="2"/>
      <c r="C869" s="7"/>
      <c r="D869" s="2"/>
      <c r="E869" s="2"/>
      <c r="F869" s="2"/>
      <c r="G869" s="2"/>
      <c r="H869" s="2"/>
      <c r="I869" s="2"/>
      <c r="J869" s="2"/>
    </row>
    <row r="870" spans="1:10" ht="13.5" customHeight="1">
      <c r="A870" s="2"/>
      <c r="B870" s="2"/>
      <c r="C870" s="7"/>
      <c r="D870" s="2"/>
      <c r="E870" s="2"/>
      <c r="F870" s="2"/>
      <c r="G870" s="2"/>
      <c r="H870" s="2"/>
      <c r="I870" s="2"/>
      <c r="J870" s="2"/>
    </row>
    <row r="871" spans="1:10" ht="13.5" customHeight="1">
      <c r="A871" s="2"/>
      <c r="B871" s="2"/>
      <c r="C871" s="7"/>
      <c r="D871" s="2"/>
      <c r="E871" s="2"/>
      <c r="F871" s="2"/>
      <c r="G871" s="2"/>
      <c r="H871" s="2"/>
      <c r="I871" s="2"/>
      <c r="J871" s="2"/>
    </row>
    <row r="872" spans="1:10" ht="13.5" customHeight="1">
      <c r="A872" s="2"/>
      <c r="B872" s="2"/>
      <c r="C872" s="7"/>
      <c r="D872" s="2"/>
      <c r="E872" s="2"/>
      <c r="F872" s="2"/>
      <c r="G872" s="2"/>
      <c r="H872" s="2"/>
      <c r="I872" s="2"/>
      <c r="J872" s="2"/>
    </row>
    <row r="873" spans="1:10" ht="13.5" customHeight="1">
      <c r="A873" s="2"/>
      <c r="B873" s="2"/>
      <c r="C873" s="7"/>
      <c r="D873" s="2"/>
      <c r="E873" s="2"/>
      <c r="F873" s="2"/>
      <c r="G873" s="2"/>
      <c r="H873" s="2"/>
      <c r="I873" s="2"/>
      <c r="J873" s="2"/>
    </row>
    <row r="874" spans="1:10" ht="13.5" customHeight="1">
      <c r="A874" s="2"/>
      <c r="B874" s="2"/>
      <c r="C874" s="7"/>
      <c r="D874" s="2"/>
      <c r="E874" s="2"/>
      <c r="F874" s="2"/>
      <c r="G874" s="2"/>
      <c r="H874" s="2"/>
      <c r="I874" s="2"/>
      <c r="J874" s="2"/>
    </row>
    <row r="875" spans="1:10" ht="13.5" customHeight="1">
      <c r="A875" s="2"/>
      <c r="B875" s="2"/>
      <c r="C875" s="7"/>
      <c r="D875" s="2"/>
      <c r="E875" s="2"/>
      <c r="F875" s="2"/>
      <c r="G875" s="2"/>
      <c r="H875" s="2"/>
      <c r="I875" s="2"/>
      <c r="J875" s="2"/>
    </row>
    <row r="876" spans="1:10" ht="13.5" customHeight="1">
      <c r="A876" s="2"/>
      <c r="B876" s="2"/>
      <c r="C876" s="7"/>
      <c r="D876" s="2"/>
      <c r="E876" s="2"/>
      <c r="F876" s="2"/>
      <c r="G876" s="2"/>
      <c r="H876" s="2"/>
      <c r="I876" s="2"/>
      <c r="J876" s="2"/>
    </row>
    <row r="877" spans="1:10" ht="13.5" customHeight="1">
      <c r="A877" s="2"/>
      <c r="B877" s="2"/>
      <c r="C877" s="7"/>
      <c r="D877" s="2"/>
      <c r="E877" s="2"/>
      <c r="F877" s="2"/>
      <c r="G877" s="2"/>
      <c r="H877" s="2"/>
      <c r="I877" s="2"/>
      <c r="J877" s="2"/>
    </row>
    <row r="878" spans="1:10" ht="13.5" customHeight="1">
      <c r="A878" s="2"/>
      <c r="B878" s="2"/>
      <c r="C878" s="7"/>
      <c r="D878" s="2"/>
      <c r="E878" s="2"/>
      <c r="F878" s="2"/>
      <c r="G878" s="2"/>
      <c r="H878" s="2"/>
      <c r="I878" s="2"/>
      <c r="J878" s="2"/>
    </row>
    <row r="879" spans="1:10" ht="13.5" customHeight="1">
      <c r="A879" s="2"/>
      <c r="B879" s="2"/>
      <c r="C879" s="7"/>
      <c r="D879" s="2"/>
      <c r="E879" s="2"/>
      <c r="F879" s="2"/>
      <c r="G879" s="2"/>
      <c r="H879" s="2"/>
      <c r="I879" s="2"/>
      <c r="J879" s="2"/>
    </row>
    <row r="880" spans="1:10" ht="13.5" customHeight="1">
      <c r="A880" s="2"/>
      <c r="B880" s="2"/>
      <c r="C880" s="7"/>
      <c r="D880" s="2"/>
      <c r="E880" s="2"/>
      <c r="F880" s="2"/>
      <c r="G880" s="2"/>
      <c r="H880" s="2"/>
      <c r="I880" s="2"/>
      <c r="J880" s="2"/>
    </row>
    <row r="881" spans="1:10" ht="13.5" customHeight="1">
      <c r="A881" s="2"/>
      <c r="B881" s="2"/>
      <c r="C881" s="7"/>
      <c r="D881" s="2"/>
      <c r="E881" s="2"/>
      <c r="F881" s="2"/>
      <c r="G881" s="2"/>
      <c r="H881" s="2"/>
      <c r="I881" s="2"/>
      <c r="J881" s="2"/>
    </row>
    <row r="882" spans="1:10" ht="13.5" customHeight="1">
      <c r="A882" s="2"/>
      <c r="B882" s="2"/>
      <c r="C882" s="7"/>
      <c r="D882" s="2"/>
      <c r="E882" s="2"/>
      <c r="F882" s="2"/>
      <c r="G882" s="2"/>
      <c r="H882" s="2"/>
      <c r="I882" s="2"/>
      <c r="J882" s="2"/>
    </row>
    <row r="883" spans="1:10" ht="13.5" customHeight="1">
      <c r="A883" s="2"/>
      <c r="B883" s="2"/>
      <c r="C883" s="7"/>
      <c r="D883" s="2"/>
      <c r="E883" s="2"/>
      <c r="F883" s="2"/>
      <c r="G883" s="2"/>
      <c r="H883" s="2"/>
      <c r="I883" s="2"/>
      <c r="J883" s="2"/>
    </row>
    <row r="884" spans="1:10" ht="13.5" customHeight="1">
      <c r="A884" s="2"/>
      <c r="B884" s="2"/>
      <c r="C884" s="7"/>
      <c r="D884" s="2"/>
      <c r="E884" s="2"/>
      <c r="F884" s="2"/>
      <c r="G884" s="2"/>
      <c r="H884" s="2"/>
      <c r="I884" s="2"/>
      <c r="J884" s="2"/>
    </row>
    <row r="885" spans="1:10" ht="13.5" customHeight="1">
      <c r="A885" s="2"/>
      <c r="B885" s="2"/>
      <c r="C885" s="7"/>
      <c r="D885" s="2"/>
      <c r="E885" s="2"/>
      <c r="F885" s="2"/>
      <c r="G885" s="2"/>
      <c r="H885" s="2"/>
      <c r="I885" s="2"/>
      <c r="J885" s="2"/>
    </row>
    <row r="886" spans="1:10" ht="13.5" customHeight="1">
      <c r="A886" s="2"/>
      <c r="B886" s="2"/>
      <c r="C886" s="7"/>
      <c r="D886" s="2"/>
      <c r="E886" s="2"/>
      <c r="F886" s="2"/>
      <c r="G886" s="2"/>
      <c r="H886" s="2"/>
      <c r="I886" s="2"/>
      <c r="J886" s="2"/>
    </row>
    <row r="887" spans="1:10" ht="13.5" customHeight="1">
      <c r="A887" s="2"/>
      <c r="B887" s="2"/>
      <c r="C887" s="7"/>
      <c r="D887" s="2"/>
      <c r="E887" s="2"/>
      <c r="F887" s="2"/>
      <c r="G887" s="2"/>
      <c r="H887" s="2"/>
      <c r="I887" s="2"/>
      <c r="J887" s="2"/>
    </row>
    <row r="888" spans="1:10" ht="13.5" customHeight="1">
      <c r="A888" s="2"/>
      <c r="B888" s="2"/>
      <c r="C888" s="7"/>
      <c r="D888" s="2"/>
      <c r="E888" s="2"/>
      <c r="F888" s="2"/>
      <c r="G888" s="2"/>
      <c r="H888" s="2"/>
      <c r="I888" s="2"/>
      <c r="J888" s="2"/>
    </row>
    <row r="889" spans="1:10" ht="13.5" customHeight="1">
      <c r="A889" s="2"/>
      <c r="B889" s="2"/>
      <c r="C889" s="7"/>
      <c r="D889" s="2"/>
      <c r="E889" s="2"/>
      <c r="F889" s="2"/>
      <c r="G889" s="2"/>
      <c r="H889" s="2"/>
      <c r="I889" s="2"/>
      <c r="J889" s="2"/>
    </row>
    <row r="890" spans="1:10" ht="13.5" customHeight="1">
      <c r="A890" s="2"/>
      <c r="B890" s="2"/>
      <c r="C890" s="7"/>
      <c r="D890" s="2"/>
      <c r="E890" s="2"/>
      <c r="F890" s="2"/>
      <c r="G890" s="2"/>
      <c r="H890" s="2"/>
      <c r="I890" s="2"/>
      <c r="J890" s="2"/>
    </row>
    <row r="891" spans="1:10" ht="13.5" customHeight="1">
      <c r="A891" s="2"/>
      <c r="B891" s="2"/>
      <c r="C891" s="7"/>
      <c r="D891" s="2"/>
      <c r="E891" s="2"/>
      <c r="F891" s="2"/>
      <c r="G891" s="2"/>
      <c r="H891" s="2"/>
      <c r="I891" s="2"/>
      <c r="J891" s="2"/>
    </row>
    <row r="892" spans="1:10" ht="13.5" customHeight="1">
      <c r="A892" s="2"/>
      <c r="B892" s="2"/>
      <c r="C892" s="7"/>
      <c r="D892" s="2"/>
      <c r="E892" s="2"/>
      <c r="F892" s="2"/>
      <c r="G892" s="2"/>
      <c r="H892" s="2"/>
      <c r="I892" s="2"/>
      <c r="J892" s="2"/>
    </row>
    <row r="893" spans="1:10" ht="13.5" customHeight="1">
      <c r="A893" s="2"/>
      <c r="B893" s="2"/>
      <c r="C893" s="7"/>
      <c r="D893" s="2"/>
      <c r="E893" s="2"/>
      <c r="F893" s="2"/>
      <c r="G893" s="2"/>
      <c r="H893" s="2"/>
      <c r="I893" s="2"/>
      <c r="J893" s="2"/>
    </row>
    <row r="894" spans="1:10" ht="13.5" customHeight="1">
      <c r="A894" s="2"/>
      <c r="B894" s="2"/>
      <c r="C894" s="7"/>
      <c r="D894" s="2"/>
      <c r="E894" s="2"/>
      <c r="F894" s="2"/>
      <c r="G894" s="2"/>
      <c r="H894" s="2"/>
      <c r="I894" s="2"/>
      <c r="J894" s="2"/>
    </row>
    <row r="895" spans="1:10" ht="13.5" customHeight="1">
      <c r="A895" s="2"/>
      <c r="B895" s="2"/>
      <c r="C895" s="7"/>
      <c r="D895" s="2"/>
      <c r="E895" s="2"/>
      <c r="F895" s="2"/>
      <c r="G895" s="2"/>
      <c r="H895" s="2"/>
      <c r="I895" s="2"/>
      <c r="J895" s="2"/>
    </row>
    <row r="896" spans="1:10" ht="13.5" customHeight="1">
      <c r="A896" s="2"/>
      <c r="B896" s="2"/>
      <c r="C896" s="7"/>
      <c r="D896" s="2"/>
      <c r="E896" s="2"/>
      <c r="F896" s="2"/>
      <c r="G896" s="2"/>
      <c r="H896" s="2"/>
      <c r="I896" s="2"/>
      <c r="J896" s="2"/>
    </row>
    <row r="897" spans="1:10" ht="13.5" customHeight="1">
      <c r="A897" s="2"/>
      <c r="B897" s="2"/>
      <c r="C897" s="7"/>
      <c r="D897" s="2"/>
      <c r="E897" s="2"/>
      <c r="F897" s="2"/>
      <c r="G897" s="2"/>
      <c r="H897" s="2"/>
      <c r="I897" s="2"/>
      <c r="J897" s="2"/>
    </row>
    <row r="898" spans="1:10" ht="13.5" customHeight="1">
      <c r="A898" s="2"/>
      <c r="B898" s="2"/>
      <c r="C898" s="7"/>
      <c r="D898" s="2"/>
      <c r="E898" s="2"/>
      <c r="F898" s="2"/>
      <c r="G898" s="2"/>
      <c r="H898" s="2"/>
      <c r="I898" s="2"/>
      <c r="J898" s="2"/>
    </row>
    <row r="899" spans="1:10" ht="13.5" customHeight="1">
      <c r="A899" s="2"/>
      <c r="B899" s="2"/>
      <c r="C899" s="7"/>
      <c r="D899" s="2"/>
      <c r="E899" s="2"/>
      <c r="F899" s="2"/>
      <c r="G899" s="2"/>
      <c r="H899" s="2"/>
      <c r="I899" s="2"/>
      <c r="J899" s="2"/>
    </row>
    <row r="900" spans="1:10" ht="13.5" customHeight="1">
      <c r="A900" s="2"/>
      <c r="B900" s="2"/>
      <c r="C900" s="7"/>
      <c r="D900" s="2"/>
      <c r="E900" s="2"/>
      <c r="F900" s="2"/>
      <c r="G900" s="2"/>
      <c r="H900" s="2"/>
      <c r="I900" s="2"/>
      <c r="J900" s="2"/>
    </row>
    <row r="901" spans="1:10" ht="13.5" customHeight="1">
      <c r="A901" s="2"/>
      <c r="B901" s="2"/>
      <c r="C901" s="7"/>
      <c r="D901" s="2"/>
      <c r="E901" s="2"/>
      <c r="F901" s="2"/>
      <c r="G901" s="2"/>
      <c r="H901" s="2"/>
      <c r="I901" s="2"/>
      <c r="J901" s="2"/>
    </row>
    <row r="902" spans="1:10" ht="13.5" customHeight="1">
      <c r="A902" s="2"/>
      <c r="B902" s="2"/>
      <c r="C902" s="7"/>
      <c r="D902" s="2"/>
      <c r="E902" s="2"/>
      <c r="F902" s="2"/>
      <c r="G902" s="2"/>
      <c r="H902" s="2"/>
      <c r="I902" s="2"/>
      <c r="J902" s="2"/>
    </row>
    <row r="903" spans="1:10" ht="13.5" customHeight="1">
      <c r="A903" s="2"/>
      <c r="B903" s="2"/>
      <c r="C903" s="7"/>
      <c r="D903" s="2"/>
      <c r="E903" s="2"/>
      <c r="F903" s="2"/>
      <c r="G903" s="2"/>
      <c r="H903" s="2"/>
      <c r="I903" s="2"/>
      <c r="J903" s="2"/>
    </row>
    <row r="904" spans="1:10" ht="13.5" customHeight="1">
      <c r="A904" s="2"/>
      <c r="B904" s="2"/>
      <c r="C904" s="7"/>
      <c r="D904" s="2"/>
      <c r="E904" s="2"/>
      <c r="F904" s="2"/>
      <c r="G904" s="2"/>
      <c r="H904" s="2"/>
      <c r="I904" s="2"/>
      <c r="J904" s="2"/>
    </row>
    <row r="905" spans="1:10" ht="13.5" customHeight="1">
      <c r="A905" s="2"/>
      <c r="B905" s="2"/>
      <c r="C905" s="7"/>
      <c r="D905" s="2"/>
      <c r="E905" s="2"/>
      <c r="F905" s="2"/>
      <c r="G905" s="2"/>
      <c r="H905" s="2"/>
      <c r="I905" s="2"/>
      <c r="J905" s="2"/>
    </row>
    <row r="906" spans="1:10" ht="13.5" customHeight="1">
      <c r="A906" s="2"/>
      <c r="B906" s="2"/>
      <c r="C906" s="7"/>
      <c r="D906" s="2"/>
      <c r="E906" s="2"/>
      <c r="F906" s="2"/>
      <c r="G906" s="2"/>
      <c r="H906" s="2"/>
      <c r="I906" s="2"/>
      <c r="J906" s="2"/>
    </row>
    <row r="907" spans="1:10" ht="13.5" customHeight="1">
      <c r="A907" s="2"/>
      <c r="B907" s="2"/>
      <c r="C907" s="7"/>
      <c r="D907" s="2"/>
      <c r="E907" s="2"/>
      <c r="F907" s="2"/>
      <c r="G907" s="2"/>
      <c r="H907" s="2"/>
      <c r="I907" s="2"/>
      <c r="J907" s="2"/>
    </row>
    <row r="908" spans="1:10" ht="13.5" customHeight="1">
      <c r="A908" s="2"/>
      <c r="B908" s="2"/>
      <c r="C908" s="7"/>
      <c r="D908" s="2"/>
      <c r="E908" s="2"/>
      <c r="F908" s="2"/>
      <c r="G908" s="2"/>
      <c r="H908" s="2"/>
      <c r="I908" s="2"/>
      <c r="J908" s="2"/>
    </row>
    <row r="909" spans="1:10" ht="13.5" customHeight="1">
      <c r="A909" s="2"/>
      <c r="B909" s="2"/>
      <c r="C909" s="7"/>
      <c r="D909" s="2"/>
      <c r="E909" s="2"/>
      <c r="F909" s="2"/>
      <c r="G909" s="2"/>
      <c r="H909" s="2"/>
      <c r="I909" s="2"/>
      <c r="J909" s="2"/>
    </row>
    <row r="910" spans="1:10" ht="13.5" customHeight="1">
      <c r="A910" s="2"/>
      <c r="B910" s="2"/>
      <c r="C910" s="7"/>
      <c r="D910" s="2"/>
      <c r="E910" s="2"/>
      <c r="F910" s="2"/>
      <c r="G910" s="2"/>
      <c r="H910" s="2"/>
      <c r="I910" s="2"/>
      <c r="J910" s="2"/>
    </row>
    <row r="911" spans="1:10" ht="13.5" customHeight="1">
      <c r="A911" s="2"/>
      <c r="B911" s="2"/>
      <c r="C911" s="7"/>
      <c r="D911" s="2"/>
      <c r="E911" s="2"/>
      <c r="F911" s="2"/>
      <c r="G911" s="2"/>
      <c r="H911" s="2"/>
      <c r="I911" s="2"/>
      <c r="J911" s="2"/>
    </row>
    <row r="912" spans="1:10" ht="13.5" customHeight="1">
      <c r="A912" s="2"/>
      <c r="B912" s="2"/>
      <c r="C912" s="7"/>
      <c r="D912" s="2"/>
      <c r="E912" s="2"/>
      <c r="F912" s="2"/>
      <c r="G912" s="2"/>
      <c r="H912" s="2"/>
      <c r="I912" s="2"/>
      <c r="J912" s="2"/>
    </row>
    <row r="913" spans="1:10" ht="13.5" customHeight="1">
      <c r="A913" s="2"/>
      <c r="B913" s="2"/>
      <c r="C913" s="7"/>
      <c r="D913" s="2"/>
      <c r="E913" s="2"/>
      <c r="F913" s="2"/>
      <c r="G913" s="2"/>
      <c r="H913" s="2"/>
      <c r="I913" s="2"/>
      <c r="J913" s="2"/>
    </row>
    <row r="914" spans="1:10" ht="13.5" customHeight="1">
      <c r="A914" s="2"/>
      <c r="B914" s="2"/>
      <c r="C914" s="7"/>
      <c r="D914" s="2"/>
      <c r="E914" s="2"/>
      <c r="F914" s="2"/>
      <c r="G914" s="2"/>
      <c r="H914" s="2"/>
      <c r="I914" s="2"/>
      <c r="J914" s="2"/>
    </row>
    <row r="915" spans="1:10" ht="13.5" customHeight="1">
      <c r="A915" s="2"/>
      <c r="B915" s="2"/>
      <c r="C915" s="7"/>
      <c r="D915" s="2"/>
      <c r="E915" s="2"/>
      <c r="F915" s="2"/>
      <c r="G915" s="2"/>
      <c r="H915" s="2"/>
      <c r="I915" s="2"/>
      <c r="J915" s="2"/>
    </row>
    <row r="916" spans="1:10" ht="13.5" customHeight="1">
      <c r="A916" s="2"/>
      <c r="B916" s="2"/>
      <c r="C916" s="7"/>
      <c r="D916" s="2"/>
      <c r="E916" s="2"/>
      <c r="F916" s="2"/>
      <c r="G916" s="2"/>
      <c r="H916" s="2"/>
      <c r="I916" s="2"/>
      <c r="J916" s="2"/>
    </row>
    <row r="917" spans="1:10" ht="13.5" customHeight="1">
      <c r="A917" s="2"/>
      <c r="B917" s="2"/>
      <c r="C917" s="7"/>
      <c r="D917" s="2"/>
      <c r="E917" s="2"/>
      <c r="F917" s="2"/>
      <c r="G917" s="2"/>
      <c r="H917" s="2"/>
      <c r="I917" s="2"/>
      <c r="J917" s="2"/>
    </row>
    <row r="918" spans="1:10" ht="13.5" customHeight="1">
      <c r="A918" s="2"/>
      <c r="B918" s="2"/>
      <c r="C918" s="7"/>
      <c r="D918" s="2"/>
      <c r="E918" s="2"/>
      <c r="F918" s="2"/>
      <c r="G918" s="2"/>
      <c r="H918" s="2"/>
      <c r="I918" s="2"/>
      <c r="J918" s="2"/>
    </row>
    <row r="919" spans="1:10" ht="13.5" customHeight="1">
      <c r="A919" s="2"/>
      <c r="B919" s="2"/>
      <c r="C919" s="7"/>
      <c r="D919" s="2"/>
      <c r="E919" s="2"/>
      <c r="F919" s="2"/>
      <c r="G919" s="2"/>
      <c r="H919" s="2"/>
      <c r="I919" s="2"/>
      <c r="J919" s="2"/>
    </row>
    <row r="920" spans="1:10" ht="13.5" customHeight="1">
      <c r="A920" s="2"/>
      <c r="B920" s="2"/>
      <c r="C920" s="7"/>
      <c r="D920" s="2"/>
      <c r="E920" s="2"/>
      <c r="F920" s="2"/>
      <c r="G920" s="2"/>
      <c r="H920" s="2"/>
      <c r="I920" s="2"/>
      <c r="J920" s="2"/>
    </row>
    <row r="921" spans="1:10" ht="13.5" customHeight="1">
      <c r="A921" s="2"/>
      <c r="B921" s="2"/>
      <c r="C921" s="7"/>
      <c r="D921" s="2"/>
      <c r="E921" s="2"/>
      <c r="F921" s="2"/>
      <c r="G921" s="2"/>
      <c r="H921" s="2"/>
      <c r="I921" s="2"/>
      <c r="J921" s="2"/>
    </row>
    <row r="922" spans="1:10" ht="13.5" customHeight="1">
      <c r="A922" s="2"/>
      <c r="B922" s="2"/>
      <c r="C922" s="7"/>
      <c r="D922" s="2"/>
      <c r="E922" s="2"/>
      <c r="F922" s="2"/>
      <c r="G922" s="2"/>
      <c r="H922" s="2"/>
      <c r="I922" s="2"/>
      <c r="J922" s="2"/>
    </row>
    <row r="923" spans="1:10" ht="13.5" customHeight="1">
      <c r="A923" s="2"/>
      <c r="B923" s="2"/>
      <c r="C923" s="7"/>
      <c r="D923" s="2"/>
      <c r="E923" s="2"/>
      <c r="F923" s="2"/>
      <c r="G923" s="2"/>
      <c r="H923" s="2"/>
      <c r="I923" s="2"/>
      <c r="J923" s="2"/>
    </row>
    <row r="924" spans="1:10" ht="13.5" customHeight="1">
      <c r="A924" s="2"/>
      <c r="B924" s="2"/>
      <c r="C924" s="7"/>
      <c r="D924" s="2"/>
      <c r="E924" s="2"/>
      <c r="F924" s="2"/>
      <c r="G924" s="2"/>
      <c r="H924" s="2"/>
      <c r="I924" s="2"/>
      <c r="J924" s="2"/>
    </row>
    <row r="925" spans="1:10" ht="13.5" customHeight="1">
      <c r="A925" s="2"/>
      <c r="B925" s="2"/>
      <c r="C925" s="7"/>
      <c r="D925" s="2"/>
      <c r="E925" s="2"/>
      <c r="F925" s="2"/>
      <c r="G925" s="2"/>
      <c r="H925" s="2"/>
      <c r="I925" s="2"/>
      <c r="J925" s="2"/>
    </row>
    <row r="926" spans="1:10" ht="13.5" customHeight="1">
      <c r="A926" s="2"/>
      <c r="B926" s="2"/>
      <c r="C926" s="7"/>
      <c r="D926" s="2"/>
      <c r="E926" s="2"/>
      <c r="F926" s="2"/>
      <c r="G926" s="2"/>
      <c r="H926" s="2"/>
      <c r="I926" s="2"/>
      <c r="J926" s="2"/>
    </row>
    <row r="927" spans="1:10" ht="13.5" customHeight="1">
      <c r="A927" s="2"/>
      <c r="B927" s="2"/>
      <c r="C927" s="7"/>
      <c r="D927" s="2"/>
      <c r="E927" s="2"/>
      <c r="F927" s="2"/>
      <c r="G927" s="2"/>
      <c r="H927" s="2"/>
      <c r="I927" s="2"/>
      <c r="J927" s="2"/>
    </row>
    <row r="928" spans="1:10" ht="13.5" customHeight="1">
      <c r="A928" s="2"/>
      <c r="B928" s="2"/>
      <c r="C928" s="7"/>
      <c r="D928" s="2"/>
      <c r="E928" s="2"/>
      <c r="F928" s="2"/>
      <c r="G928" s="2"/>
      <c r="H928" s="2"/>
      <c r="I928" s="2"/>
      <c r="J928" s="2"/>
    </row>
    <row r="929" spans="1:10" ht="13.5" customHeight="1">
      <c r="A929" s="2"/>
      <c r="B929" s="2"/>
      <c r="C929" s="7"/>
      <c r="D929" s="2"/>
      <c r="E929" s="2"/>
      <c r="F929" s="2"/>
      <c r="G929" s="2"/>
      <c r="H929" s="2"/>
      <c r="I929" s="2"/>
      <c r="J929" s="2"/>
    </row>
    <row r="930" spans="1:10" ht="13.5" customHeight="1">
      <c r="A930" s="2"/>
      <c r="B930" s="2"/>
      <c r="C930" s="7"/>
      <c r="D930" s="2"/>
      <c r="E930" s="2"/>
      <c r="F930" s="2"/>
      <c r="G930" s="2"/>
      <c r="H930" s="2"/>
      <c r="I930" s="2"/>
      <c r="J930" s="2"/>
    </row>
    <row r="931" spans="1:10" ht="13.5" customHeight="1">
      <c r="A931" s="2"/>
      <c r="B931" s="2"/>
      <c r="C931" s="7"/>
      <c r="D931" s="2"/>
      <c r="E931" s="2"/>
      <c r="F931" s="2"/>
      <c r="G931" s="2"/>
      <c r="H931" s="2"/>
      <c r="I931" s="2"/>
      <c r="J931" s="2"/>
    </row>
    <row r="932" spans="1:10" ht="13.5" customHeight="1">
      <c r="A932" s="2"/>
      <c r="B932" s="2"/>
      <c r="C932" s="7"/>
      <c r="D932" s="2"/>
      <c r="E932" s="2"/>
      <c r="F932" s="2"/>
      <c r="G932" s="2"/>
      <c r="H932" s="2"/>
      <c r="I932" s="2"/>
      <c r="J932" s="2"/>
    </row>
    <row r="933" spans="1:10" ht="13.5" customHeight="1">
      <c r="A933" s="2"/>
      <c r="B933" s="2"/>
      <c r="C933" s="7"/>
      <c r="D933" s="2"/>
      <c r="E933" s="2"/>
      <c r="F933" s="2"/>
      <c r="G933" s="2"/>
      <c r="H933" s="2"/>
      <c r="I933" s="2"/>
      <c r="J933" s="2"/>
    </row>
    <row r="934" spans="1:10" ht="13.5" customHeight="1">
      <c r="A934" s="2"/>
      <c r="B934" s="2"/>
      <c r="C934" s="7"/>
      <c r="D934" s="2"/>
      <c r="E934" s="2"/>
      <c r="F934" s="2"/>
      <c r="G934" s="2"/>
      <c r="H934" s="2"/>
      <c r="I934" s="2"/>
      <c r="J934" s="2"/>
    </row>
    <row r="935" spans="1:10" ht="13.5" customHeight="1">
      <c r="A935" s="2"/>
      <c r="B935" s="2"/>
      <c r="C935" s="7"/>
      <c r="D935" s="2"/>
      <c r="E935" s="2"/>
      <c r="F935" s="2"/>
      <c r="G935" s="2"/>
      <c r="H935" s="2"/>
      <c r="I935" s="2"/>
      <c r="J935" s="2"/>
    </row>
    <row r="936" spans="1:10" ht="13.5" customHeight="1">
      <c r="A936" s="2"/>
      <c r="B936" s="2"/>
      <c r="C936" s="7"/>
      <c r="D936" s="2"/>
      <c r="E936" s="2"/>
      <c r="F936" s="2"/>
      <c r="G936" s="2"/>
      <c r="H936" s="2"/>
      <c r="I936" s="2"/>
      <c r="J936" s="2"/>
    </row>
    <row r="937" spans="1:10" ht="13.5" customHeight="1">
      <c r="A937" s="2"/>
      <c r="B937" s="2"/>
      <c r="C937" s="7"/>
      <c r="D937" s="2"/>
      <c r="E937" s="2"/>
      <c r="F937" s="2"/>
      <c r="G937" s="2"/>
      <c r="H937" s="2"/>
      <c r="I937" s="2"/>
      <c r="J937" s="2"/>
    </row>
    <row r="938" spans="1:10" ht="13.5" customHeight="1">
      <c r="A938" s="2"/>
      <c r="B938" s="2"/>
      <c r="C938" s="7"/>
      <c r="D938" s="2"/>
      <c r="E938" s="2"/>
      <c r="F938" s="2"/>
      <c r="G938" s="2"/>
      <c r="H938" s="2"/>
      <c r="I938" s="2"/>
      <c r="J938" s="2"/>
    </row>
    <row r="939" spans="1:10" ht="13.5" customHeight="1">
      <c r="A939" s="2"/>
      <c r="B939" s="2"/>
      <c r="C939" s="7"/>
      <c r="D939" s="2"/>
      <c r="E939" s="2"/>
      <c r="F939" s="2"/>
      <c r="G939" s="2"/>
      <c r="H939" s="2"/>
      <c r="I939" s="2"/>
      <c r="J939" s="2"/>
    </row>
    <row r="940" spans="1:10" ht="13.5" customHeight="1">
      <c r="A940" s="2"/>
      <c r="B940" s="2"/>
      <c r="C940" s="7"/>
      <c r="D940" s="2"/>
      <c r="E940" s="2"/>
      <c r="F940" s="2"/>
      <c r="G940" s="2"/>
      <c r="H940" s="2"/>
      <c r="I940" s="2"/>
      <c r="J940" s="2"/>
    </row>
    <row r="941" spans="1:10" ht="13.5" customHeight="1">
      <c r="A941" s="2"/>
      <c r="B941" s="2"/>
      <c r="C941" s="7"/>
      <c r="D941" s="2"/>
      <c r="E941" s="2"/>
      <c r="F941" s="2"/>
      <c r="G941" s="2"/>
      <c r="H941" s="2"/>
      <c r="I941" s="2"/>
      <c r="J941" s="2"/>
    </row>
    <row r="942" spans="1:10" ht="13.5" customHeight="1">
      <c r="A942" s="2"/>
      <c r="B942" s="2"/>
      <c r="C942" s="7"/>
      <c r="D942" s="2"/>
      <c r="E942" s="2"/>
      <c r="F942" s="2"/>
      <c r="G942" s="2"/>
      <c r="H942" s="2"/>
      <c r="I942" s="2"/>
      <c r="J942" s="2"/>
    </row>
    <row r="943" spans="1:10" ht="13.5" customHeight="1">
      <c r="A943" s="2"/>
      <c r="B943" s="2"/>
      <c r="C943" s="7"/>
      <c r="D943" s="2"/>
      <c r="E943" s="2"/>
      <c r="F943" s="2"/>
      <c r="G943" s="2"/>
      <c r="H943" s="2"/>
      <c r="I943" s="2"/>
      <c r="J943" s="2"/>
    </row>
    <row r="944" spans="1:10" ht="13.5" customHeight="1">
      <c r="A944" s="2"/>
      <c r="B944" s="2"/>
      <c r="C944" s="7"/>
      <c r="D944" s="2"/>
      <c r="E944" s="2"/>
      <c r="F944" s="2"/>
      <c r="G944" s="2"/>
      <c r="H944" s="2"/>
      <c r="I944" s="2"/>
      <c r="J944" s="2"/>
    </row>
    <row r="945" spans="1:10" ht="13.5" customHeight="1">
      <c r="A945" s="2"/>
      <c r="B945" s="2"/>
      <c r="C945" s="7"/>
      <c r="D945" s="2"/>
      <c r="E945" s="2"/>
      <c r="F945" s="2"/>
      <c r="G945" s="2"/>
      <c r="H945" s="2"/>
      <c r="I945" s="2"/>
      <c r="J945" s="2"/>
    </row>
    <row r="946" spans="1:10" ht="13.5" customHeight="1">
      <c r="A946" s="2"/>
      <c r="B946" s="2"/>
      <c r="C946" s="7"/>
      <c r="D946" s="2"/>
      <c r="E946" s="2"/>
      <c r="F946" s="2"/>
      <c r="G946" s="2"/>
      <c r="H946" s="2"/>
      <c r="I946" s="2"/>
      <c r="J946" s="2"/>
    </row>
    <row r="947" spans="1:10" ht="13.5" customHeight="1">
      <c r="A947" s="2"/>
      <c r="B947" s="2"/>
      <c r="C947" s="7"/>
      <c r="D947" s="2"/>
      <c r="E947" s="2"/>
      <c r="F947" s="2"/>
      <c r="G947" s="2"/>
      <c r="H947" s="2"/>
      <c r="I947" s="2"/>
      <c r="J947" s="2"/>
    </row>
    <row r="948" spans="1:10" ht="13.5" customHeight="1">
      <c r="A948" s="2"/>
      <c r="B948" s="2"/>
      <c r="C948" s="7"/>
      <c r="D948" s="2"/>
      <c r="E948" s="2"/>
      <c r="F948" s="2"/>
      <c r="G948" s="2"/>
      <c r="H948" s="2"/>
      <c r="I948" s="2"/>
      <c r="J948" s="2"/>
    </row>
    <row r="949" spans="1:10" ht="13.5" customHeight="1">
      <c r="A949" s="2"/>
      <c r="B949" s="2"/>
      <c r="C949" s="7"/>
      <c r="D949" s="2"/>
      <c r="E949" s="2"/>
      <c r="F949" s="2"/>
      <c r="G949" s="2"/>
      <c r="H949" s="2"/>
      <c r="I949" s="2"/>
      <c r="J949" s="2"/>
    </row>
    <row r="950" spans="1:10" ht="13.5" customHeight="1">
      <c r="A950" s="2"/>
      <c r="B950" s="2"/>
      <c r="C950" s="7"/>
      <c r="D950" s="2"/>
      <c r="E950" s="2"/>
      <c r="F950" s="2"/>
      <c r="G950" s="2"/>
      <c r="H950" s="2"/>
      <c r="I950" s="2"/>
      <c r="J950" s="2"/>
    </row>
    <row r="951" spans="1:10" ht="13.5" customHeight="1">
      <c r="A951" s="2"/>
      <c r="B951" s="2"/>
      <c r="C951" s="7"/>
      <c r="D951" s="2"/>
      <c r="E951" s="2"/>
      <c r="F951" s="2"/>
      <c r="G951" s="2"/>
      <c r="H951" s="2"/>
      <c r="I951" s="2"/>
      <c r="J951" s="2"/>
    </row>
    <row r="952" spans="1:10" ht="13.5" customHeight="1">
      <c r="A952" s="2"/>
      <c r="B952" s="2"/>
      <c r="C952" s="7"/>
      <c r="D952" s="2"/>
      <c r="E952" s="2"/>
      <c r="F952" s="2"/>
      <c r="G952" s="2"/>
      <c r="H952" s="2"/>
      <c r="I952" s="2"/>
      <c r="J952" s="2"/>
    </row>
    <row r="953" spans="1:10" ht="13.5" customHeight="1">
      <c r="A953" s="2"/>
      <c r="B953" s="2"/>
      <c r="C953" s="7"/>
      <c r="D953" s="2"/>
      <c r="E953" s="2"/>
      <c r="F953" s="2"/>
      <c r="G953" s="2"/>
      <c r="H953" s="2"/>
      <c r="I953" s="2"/>
      <c r="J953" s="2"/>
    </row>
    <row r="954" spans="1:10" ht="13.5" customHeight="1">
      <c r="A954" s="2"/>
      <c r="B954" s="2"/>
      <c r="C954" s="7"/>
      <c r="D954" s="2"/>
      <c r="E954" s="2"/>
      <c r="F954" s="2"/>
      <c r="G954" s="2"/>
      <c r="H954" s="2"/>
      <c r="I954" s="2"/>
      <c r="J954" s="2"/>
    </row>
    <row r="955" spans="1:10" ht="13.5" customHeight="1">
      <c r="A955" s="2"/>
      <c r="B955" s="2"/>
      <c r="C955" s="7"/>
      <c r="D955" s="2"/>
      <c r="E955" s="2"/>
      <c r="F955" s="2"/>
      <c r="G955" s="2"/>
      <c r="H955" s="2"/>
      <c r="I955" s="2"/>
      <c r="J955" s="2"/>
    </row>
    <row r="956" spans="1:10" ht="13.5" customHeight="1">
      <c r="A956" s="2"/>
      <c r="B956" s="2"/>
      <c r="C956" s="7"/>
      <c r="D956" s="2"/>
      <c r="E956" s="2"/>
      <c r="F956" s="2"/>
      <c r="G956" s="2"/>
      <c r="H956" s="2"/>
      <c r="I956" s="2"/>
      <c r="J956" s="2"/>
    </row>
    <row r="957" spans="1:10" ht="13.5" customHeight="1">
      <c r="A957" s="2"/>
      <c r="B957" s="2"/>
      <c r="C957" s="7"/>
      <c r="D957" s="2"/>
      <c r="E957" s="2"/>
      <c r="F957" s="2"/>
      <c r="G957" s="2"/>
      <c r="H957" s="2"/>
      <c r="I957" s="2"/>
      <c r="J957" s="2"/>
    </row>
    <row r="958" spans="1:10" ht="13.5" customHeight="1">
      <c r="A958" s="2"/>
      <c r="B958" s="2"/>
      <c r="C958" s="7"/>
      <c r="D958" s="2"/>
      <c r="E958" s="2"/>
      <c r="F958" s="2"/>
      <c r="G958" s="2"/>
      <c r="H958" s="2"/>
      <c r="I958" s="2"/>
      <c r="J958" s="2"/>
    </row>
    <row r="959" spans="1:10" ht="13.5" customHeight="1">
      <c r="A959" s="2"/>
      <c r="B959" s="2"/>
      <c r="C959" s="7"/>
      <c r="D959" s="2"/>
      <c r="E959" s="2"/>
      <c r="F959" s="2"/>
      <c r="G959" s="2"/>
      <c r="H959" s="2"/>
      <c r="I959" s="2"/>
      <c r="J959" s="2"/>
    </row>
    <row r="960" spans="1:10" ht="13.5" customHeight="1">
      <c r="A960" s="2"/>
      <c r="B960" s="2"/>
      <c r="C960" s="7"/>
      <c r="D960" s="2"/>
      <c r="E960" s="2"/>
      <c r="F960" s="2"/>
      <c r="G960" s="2"/>
      <c r="H960" s="2"/>
      <c r="I960" s="2"/>
      <c r="J960" s="2"/>
    </row>
    <row r="961" spans="1:10" ht="13.5" customHeight="1">
      <c r="A961" s="2"/>
      <c r="B961" s="2"/>
      <c r="C961" s="7"/>
      <c r="D961" s="2"/>
      <c r="E961" s="2"/>
      <c r="F961" s="2"/>
      <c r="G961" s="2"/>
      <c r="H961" s="2"/>
      <c r="I961" s="2"/>
      <c r="J961" s="2"/>
    </row>
    <row r="962" spans="1:10" ht="13.5" customHeight="1">
      <c r="A962" s="2"/>
      <c r="B962" s="2"/>
      <c r="C962" s="7"/>
      <c r="D962" s="2"/>
      <c r="E962" s="2"/>
      <c r="F962" s="2"/>
      <c r="G962" s="2"/>
      <c r="H962" s="2"/>
      <c r="I962" s="2"/>
      <c r="J962" s="2"/>
    </row>
    <row r="963" spans="1:10" ht="13.5" customHeight="1">
      <c r="A963" s="2"/>
      <c r="B963" s="2"/>
      <c r="C963" s="7"/>
      <c r="D963" s="2"/>
      <c r="E963" s="2"/>
      <c r="F963" s="2"/>
      <c r="G963" s="2"/>
      <c r="H963" s="2"/>
      <c r="I963" s="2"/>
      <c r="J963" s="2"/>
    </row>
    <row r="964" spans="1:10" ht="13.5" customHeight="1">
      <c r="A964" s="2"/>
      <c r="B964" s="2"/>
      <c r="C964" s="7"/>
      <c r="D964" s="2"/>
      <c r="E964" s="2"/>
      <c r="F964" s="2"/>
      <c r="G964" s="2"/>
      <c r="H964" s="2"/>
      <c r="I964" s="2"/>
      <c r="J964" s="2"/>
    </row>
    <row r="965" spans="1:10" ht="13.5" customHeight="1">
      <c r="A965" s="2"/>
      <c r="B965" s="2"/>
      <c r="C965" s="7"/>
      <c r="D965" s="2"/>
      <c r="E965" s="2"/>
      <c r="F965" s="2"/>
      <c r="G965" s="2"/>
      <c r="H965" s="2"/>
      <c r="I965" s="2"/>
      <c r="J965" s="2"/>
    </row>
    <row r="966" spans="1:10" ht="13.5" customHeight="1">
      <c r="A966" s="2"/>
      <c r="B966" s="2"/>
      <c r="C966" s="7"/>
      <c r="D966" s="2"/>
      <c r="E966" s="2"/>
      <c r="F966" s="2"/>
      <c r="G966" s="2"/>
      <c r="H966" s="2"/>
      <c r="I966" s="2"/>
      <c r="J966" s="2"/>
    </row>
    <row r="967" spans="1:10" ht="13.5" customHeight="1">
      <c r="A967" s="2"/>
      <c r="B967" s="2"/>
      <c r="C967" s="7"/>
      <c r="D967" s="2"/>
      <c r="E967" s="2"/>
      <c r="F967" s="2"/>
      <c r="G967" s="2"/>
      <c r="H967" s="2"/>
      <c r="I967" s="2"/>
      <c r="J967" s="2"/>
    </row>
    <row r="968" spans="1:10" ht="13.5" customHeight="1">
      <c r="A968" s="2"/>
      <c r="B968" s="2"/>
      <c r="C968" s="7"/>
      <c r="D968" s="2"/>
      <c r="E968" s="2"/>
      <c r="F968" s="2"/>
      <c r="G968" s="2"/>
      <c r="H968" s="2"/>
      <c r="I968" s="2"/>
      <c r="J968" s="2"/>
    </row>
    <row r="969" spans="1:10" ht="13.5" customHeight="1">
      <c r="A969" s="2"/>
      <c r="B969" s="2"/>
      <c r="C969" s="7"/>
      <c r="D969" s="2"/>
      <c r="E969" s="2"/>
      <c r="F969" s="2"/>
      <c r="G969" s="2"/>
      <c r="H969" s="2"/>
      <c r="I969" s="2"/>
      <c r="J969" s="2"/>
    </row>
    <row r="970" spans="1:10" ht="13.5" customHeight="1">
      <c r="A970" s="2"/>
      <c r="B970" s="2"/>
      <c r="C970" s="7"/>
      <c r="D970" s="2"/>
      <c r="E970" s="2"/>
      <c r="F970" s="2"/>
      <c r="G970" s="2"/>
      <c r="H970" s="2"/>
      <c r="I970" s="2"/>
      <c r="J970" s="2"/>
    </row>
    <row r="971" spans="1:10" ht="13.5" customHeight="1">
      <c r="A971" s="2"/>
      <c r="B971" s="2"/>
      <c r="C971" s="7"/>
      <c r="D971" s="2"/>
      <c r="E971" s="2"/>
      <c r="F971" s="2"/>
      <c r="G971" s="2"/>
      <c r="H971" s="2"/>
      <c r="I971" s="2"/>
      <c r="J971" s="2"/>
    </row>
    <row r="972" spans="1:10" ht="13.5" customHeight="1">
      <c r="A972" s="2"/>
      <c r="B972" s="2"/>
      <c r="C972" s="7"/>
      <c r="D972" s="2"/>
      <c r="E972" s="2"/>
      <c r="F972" s="2"/>
      <c r="G972" s="2"/>
      <c r="H972" s="2"/>
      <c r="I972" s="2"/>
      <c r="J972" s="2"/>
    </row>
    <row r="973" spans="1:10" ht="13.5" customHeight="1">
      <c r="A973" s="2"/>
      <c r="B973" s="2"/>
      <c r="C973" s="7"/>
      <c r="D973" s="2"/>
      <c r="E973" s="2"/>
      <c r="F973" s="2"/>
      <c r="G973" s="2"/>
      <c r="H973" s="2"/>
      <c r="I973" s="2"/>
      <c r="J973" s="2"/>
    </row>
    <row r="974" spans="1:10" ht="13.5" customHeight="1">
      <c r="A974" s="2"/>
      <c r="B974" s="2"/>
      <c r="C974" s="7"/>
      <c r="D974" s="2"/>
      <c r="E974" s="2"/>
      <c r="F974" s="2"/>
      <c r="G974" s="2"/>
      <c r="H974" s="2"/>
      <c r="I974" s="2"/>
      <c r="J974" s="2"/>
    </row>
    <row r="975" spans="1:10" ht="13.5" customHeight="1">
      <c r="A975" s="2"/>
      <c r="B975" s="2"/>
      <c r="C975" s="7"/>
      <c r="D975" s="2"/>
      <c r="E975" s="2"/>
      <c r="F975" s="2"/>
      <c r="G975" s="2"/>
      <c r="H975" s="2"/>
      <c r="I975" s="2"/>
      <c r="J975" s="2"/>
    </row>
    <row r="976" spans="1:10" ht="13.5" customHeight="1">
      <c r="A976" s="2"/>
      <c r="B976" s="2"/>
      <c r="C976" s="7"/>
      <c r="D976" s="2"/>
      <c r="E976" s="2"/>
      <c r="F976" s="2"/>
      <c r="G976" s="2"/>
      <c r="H976" s="2"/>
      <c r="I976" s="2"/>
      <c r="J976" s="2"/>
    </row>
    <row r="977" spans="1:10" ht="13.5" customHeight="1">
      <c r="A977" s="2"/>
      <c r="B977" s="2"/>
      <c r="C977" s="7"/>
      <c r="D977" s="2"/>
      <c r="E977" s="2"/>
      <c r="F977" s="2"/>
      <c r="G977" s="2"/>
      <c r="H977" s="2"/>
      <c r="I977" s="2"/>
      <c r="J977" s="2"/>
    </row>
    <row r="978" spans="1:10" ht="13.5" customHeight="1">
      <c r="A978" s="2"/>
      <c r="B978" s="2"/>
      <c r="C978" s="7"/>
      <c r="D978" s="2"/>
      <c r="E978" s="2"/>
      <c r="F978" s="2"/>
      <c r="G978" s="2"/>
      <c r="H978" s="2"/>
      <c r="I978" s="2"/>
      <c r="J978" s="2"/>
    </row>
    <row r="979" spans="1:10" ht="13.5" customHeight="1">
      <c r="A979" s="2"/>
      <c r="B979" s="2"/>
      <c r="C979" s="7"/>
      <c r="D979" s="2"/>
      <c r="E979" s="2"/>
      <c r="F979" s="2"/>
      <c r="G979" s="2"/>
      <c r="H979" s="2"/>
      <c r="I979" s="2"/>
      <c r="J979" s="2"/>
    </row>
    <row r="980" spans="1:10" ht="13.5" customHeight="1">
      <c r="A980" s="2"/>
      <c r="B980" s="2"/>
      <c r="C980" s="7"/>
      <c r="D980" s="2"/>
      <c r="E980" s="2"/>
      <c r="F980" s="2"/>
      <c r="G980" s="2"/>
      <c r="H980" s="2"/>
      <c r="I980" s="2"/>
      <c r="J980" s="2"/>
    </row>
    <row r="981" spans="1:10" ht="13.5" customHeight="1">
      <c r="A981" s="2"/>
      <c r="B981" s="2"/>
      <c r="C981" s="7"/>
      <c r="D981" s="2"/>
      <c r="E981" s="2"/>
      <c r="F981" s="2"/>
      <c r="G981" s="2"/>
      <c r="H981" s="2"/>
      <c r="I981" s="2"/>
      <c r="J981" s="2"/>
    </row>
    <row r="982" spans="1:10" ht="13.5" customHeight="1">
      <c r="A982" s="2"/>
      <c r="B982" s="2"/>
      <c r="C982" s="7"/>
      <c r="D982" s="2"/>
      <c r="E982" s="2"/>
      <c r="F982" s="2"/>
      <c r="G982" s="2"/>
      <c r="H982" s="2"/>
      <c r="I982" s="2"/>
      <c r="J982" s="2"/>
    </row>
    <row r="983" spans="1:10" ht="13.5" customHeight="1">
      <c r="A983" s="2"/>
      <c r="B983" s="2"/>
      <c r="C983" s="7"/>
      <c r="D983" s="2"/>
      <c r="E983" s="2"/>
      <c r="F983" s="2"/>
      <c r="G983" s="2"/>
      <c r="H983" s="2"/>
      <c r="I983" s="2"/>
      <c r="J983" s="2"/>
    </row>
    <row r="984" spans="1:10" ht="13.5" customHeight="1">
      <c r="A984" s="2"/>
      <c r="B984" s="2"/>
      <c r="C984" s="7"/>
      <c r="D984" s="2"/>
      <c r="E984" s="2"/>
      <c r="F984" s="2"/>
      <c r="G984" s="2"/>
      <c r="H984" s="2"/>
      <c r="I984" s="2"/>
      <c r="J984" s="2"/>
    </row>
    <row r="985" spans="1:10" ht="13.5" customHeight="1">
      <c r="A985" s="2"/>
      <c r="B985" s="2"/>
      <c r="C985" s="7"/>
      <c r="D985" s="2"/>
      <c r="E985" s="2"/>
      <c r="F985" s="2"/>
      <c r="G985" s="2"/>
      <c r="H985" s="2"/>
      <c r="I985" s="2"/>
      <c r="J985" s="2"/>
    </row>
    <row r="986" spans="1:10" ht="13.5" customHeight="1">
      <c r="A986" s="2"/>
      <c r="B986" s="2"/>
      <c r="C986" s="7"/>
      <c r="D986" s="2"/>
      <c r="E986" s="2"/>
      <c r="F986" s="2"/>
      <c r="G986" s="2"/>
      <c r="H986" s="2"/>
      <c r="I986" s="2"/>
      <c r="J986" s="2"/>
    </row>
    <row r="987" spans="1:10" ht="13.5" customHeight="1">
      <c r="A987" s="2"/>
      <c r="B987" s="2"/>
      <c r="C987" s="7"/>
      <c r="D987" s="2"/>
      <c r="E987" s="2"/>
      <c r="F987" s="2"/>
      <c r="G987" s="2"/>
      <c r="H987" s="2"/>
      <c r="I987" s="2"/>
      <c r="J987" s="2"/>
    </row>
    <row r="988" spans="1:10" ht="13.5" customHeight="1">
      <c r="A988" s="2"/>
      <c r="B988" s="2"/>
      <c r="C988" s="7"/>
      <c r="D988" s="2"/>
      <c r="E988" s="2"/>
      <c r="F988" s="2"/>
      <c r="G988" s="2"/>
      <c r="H988" s="2"/>
      <c r="I988" s="2"/>
      <c r="J988" s="2"/>
    </row>
    <row r="989" spans="1:10" ht="13.5" customHeight="1">
      <c r="A989" s="2"/>
      <c r="B989" s="2"/>
      <c r="C989" s="7"/>
      <c r="D989" s="2"/>
      <c r="E989" s="2"/>
      <c r="F989" s="2"/>
      <c r="G989" s="2"/>
      <c r="H989" s="2"/>
      <c r="I989" s="2"/>
      <c r="J989" s="2"/>
    </row>
    <row r="990" spans="1:10" ht="13.5" customHeight="1">
      <c r="A990" s="2"/>
      <c r="B990" s="2"/>
      <c r="C990" s="7"/>
      <c r="D990" s="2"/>
      <c r="E990" s="2"/>
      <c r="F990" s="2"/>
      <c r="G990" s="2"/>
      <c r="H990" s="2"/>
      <c r="I990" s="2"/>
      <c r="J990" s="2"/>
    </row>
    <row r="991" spans="1:10" ht="13.5" customHeight="1">
      <c r="A991" s="2"/>
      <c r="B991" s="2"/>
      <c r="C991" s="7"/>
      <c r="D991" s="2"/>
      <c r="E991" s="2"/>
      <c r="F991" s="2"/>
      <c r="G991" s="2"/>
      <c r="H991" s="2"/>
      <c r="I991" s="2"/>
      <c r="J991" s="2"/>
    </row>
    <row r="992" spans="1:10" ht="13.5" customHeight="1">
      <c r="A992" s="2"/>
      <c r="B992" s="2"/>
      <c r="C992" s="7"/>
      <c r="D992" s="2"/>
      <c r="E992" s="2"/>
      <c r="F992" s="2"/>
      <c r="G992" s="2"/>
      <c r="H992" s="2"/>
      <c r="I992" s="2"/>
      <c r="J992" s="2"/>
    </row>
    <row r="993" spans="1:10" ht="13.5" customHeight="1">
      <c r="A993" s="2"/>
      <c r="B993" s="2"/>
      <c r="C993" s="7"/>
      <c r="D993" s="2"/>
      <c r="E993" s="2"/>
      <c r="F993" s="2"/>
      <c r="G993" s="2"/>
      <c r="H993" s="2"/>
      <c r="I993" s="2"/>
      <c r="J993" s="2"/>
    </row>
    <row r="994" spans="1:10" ht="13.5" customHeight="1">
      <c r="A994" s="2"/>
      <c r="B994" s="2"/>
      <c r="C994" s="7"/>
      <c r="D994" s="2"/>
      <c r="E994" s="2"/>
      <c r="F994" s="2"/>
      <c r="G994" s="2"/>
      <c r="H994" s="2"/>
      <c r="I994" s="2"/>
      <c r="J994" s="2"/>
    </row>
    <row r="995" spans="1:10" ht="13.5" customHeight="1">
      <c r="A995" s="2"/>
      <c r="B995" s="2"/>
      <c r="C995" s="7"/>
      <c r="D995" s="2"/>
      <c r="E995" s="2"/>
      <c r="F995" s="2"/>
      <c r="G995" s="2"/>
      <c r="H995" s="2"/>
      <c r="I995" s="2"/>
      <c r="J995" s="2"/>
    </row>
    <row r="996" spans="1:10" ht="13.5" customHeight="1">
      <c r="A996" s="2"/>
      <c r="B996" s="2"/>
      <c r="C996" s="7"/>
      <c r="D996" s="2"/>
      <c r="E996" s="2"/>
      <c r="F996" s="2"/>
      <c r="G996" s="2"/>
      <c r="H996" s="2"/>
      <c r="I996" s="2"/>
      <c r="J996" s="2"/>
    </row>
    <row r="997" spans="1:10" ht="13.5" customHeight="1">
      <c r="A997" s="2"/>
      <c r="B997" s="2"/>
      <c r="C997" s="7"/>
      <c r="D997" s="2"/>
      <c r="E997" s="2"/>
      <c r="F997" s="2"/>
      <c r="G997" s="2"/>
      <c r="H997" s="2"/>
      <c r="I997" s="2"/>
      <c r="J997" s="2"/>
    </row>
    <row r="998" spans="1:10" ht="13.5" customHeight="1">
      <c r="A998" s="2"/>
      <c r="B998" s="2"/>
      <c r="C998" s="7"/>
      <c r="D998" s="2"/>
      <c r="E998" s="2"/>
      <c r="F998" s="2"/>
      <c r="G998" s="2"/>
      <c r="H998" s="2"/>
      <c r="I998" s="2"/>
      <c r="J998" s="2"/>
    </row>
    <row r="999" spans="1:10" ht="13.5" customHeight="1">
      <c r="A999" s="2"/>
      <c r="B999" s="2"/>
      <c r="C999" s="7"/>
      <c r="D999" s="2"/>
      <c r="E999" s="2"/>
      <c r="F999" s="2"/>
      <c r="G999" s="2"/>
      <c r="H999" s="2"/>
      <c r="I999" s="2"/>
      <c r="J999" s="2"/>
    </row>
    <row r="1000" spans="1:10" ht="13.5" customHeight="1">
      <c r="A1000" s="2"/>
      <c r="B1000" s="2"/>
      <c r="C1000" s="7"/>
      <c r="D1000" s="2"/>
      <c r="E1000" s="2"/>
      <c r="F1000" s="2"/>
      <c r="G1000" s="2"/>
      <c r="H1000" s="2"/>
      <c r="I1000" s="2"/>
      <c r="J1000" s="2"/>
    </row>
    <row r="1001" spans="1:10" ht="13.5" customHeight="1">
      <c r="A1001" s="2"/>
      <c r="B1001" s="2"/>
      <c r="C1001" s="7"/>
      <c r="D1001" s="2"/>
      <c r="E1001" s="2"/>
      <c r="F1001" s="2"/>
      <c r="G1001" s="2"/>
      <c r="H1001" s="2"/>
      <c r="I1001" s="2"/>
      <c r="J1001" s="2"/>
    </row>
    <row r="1002" spans="1:10" ht="13.5" customHeight="1">
      <c r="A1002" s="2"/>
      <c r="B1002" s="2"/>
      <c r="C1002" s="7"/>
      <c r="D1002" s="2"/>
      <c r="E1002" s="2"/>
      <c r="F1002" s="2"/>
      <c r="G1002" s="2"/>
      <c r="H1002" s="2"/>
      <c r="I1002" s="2"/>
      <c r="J1002" s="2"/>
    </row>
    <row r="1003" spans="1:10" ht="13.5" customHeight="1">
      <c r="A1003" s="2"/>
      <c r="B1003" s="2"/>
      <c r="C1003" s="7"/>
      <c r="D1003" s="2"/>
      <c r="E1003" s="2"/>
      <c r="F1003" s="2"/>
      <c r="G1003" s="2"/>
      <c r="H1003" s="2"/>
      <c r="I1003" s="2"/>
      <c r="J1003" s="2"/>
    </row>
    <row r="1004" spans="1:10" ht="13.5" customHeight="1">
      <c r="A1004" s="2"/>
      <c r="B1004" s="2"/>
      <c r="C1004" s="7"/>
      <c r="D1004" s="2"/>
      <c r="E1004" s="2"/>
      <c r="F1004" s="2"/>
      <c r="G1004" s="2"/>
      <c r="H1004" s="2"/>
      <c r="I1004" s="2"/>
      <c r="J1004" s="2"/>
    </row>
    <row r="1005" spans="1:10" ht="13.5" customHeight="1">
      <c r="A1005" s="2"/>
      <c r="B1005" s="2"/>
      <c r="C1005" s="7"/>
      <c r="D1005" s="2"/>
      <c r="E1005" s="2"/>
      <c r="F1005" s="2"/>
      <c r="G1005" s="2"/>
      <c r="H1005" s="2"/>
      <c r="I1005" s="2"/>
      <c r="J1005" s="2"/>
    </row>
    <row r="1006" spans="1:10" ht="13.5" customHeight="1">
      <c r="A1006" s="2"/>
      <c r="B1006" s="2"/>
      <c r="C1006" s="7"/>
      <c r="D1006" s="2"/>
      <c r="E1006" s="2"/>
      <c r="F1006" s="2"/>
      <c r="G1006" s="2"/>
      <c r="H1006" s="2"/>
      <c r="I1006" s="2"/>
      <c r="J1006" s="2"/>
    </row>
    <row r="1007" spans="1:10" ht="13.5" customHeight="1">
      <c r="A1007" s="2"/>
      <c r="B1007" s="2"/>
      <c r="C1007" s="7"/>
      <c r="D1007" s="2"/>
      <c r="E1007" s="2"/>
      <c r="F1007" s="2"/>
      <c r="G1007" s="2"/>
      <c r="H1007" s="2"/>
      <c r="I1007" s="2"/>
      <c r="J1007" s="2"/>
    </row>
  </sheetData>
  <pageMargins left="0.7" right="0.7" top="0.75" bottom="0.75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10"/>
  <sheetViews>
    <sheetView showGridLines="0" zoomScale="70" zoomScaleNormal="70" workbookViewId="0">
      <selection activeCell="B11" sqref="B11"/>
    </sheetView>
  </sheetViews>
  <sheetFormatPr defaultColWidth="12.58203125" defaultRowHeight="15" customHeight="1"/>
  <cols>
    <col min="1" max="1" width="8" customWidth="1"/>
    <col min="2" max="2" width="59.33203125" customWidth="1"/>
    <col min="3" max="3" width="9.5" customWidth="1"/>
    <col min="4" max="4" width="11.08203125" customWidth="1"/>
    <col min="5" max="5" width="63.83203125" customWidth="1"/>
    <col min="6" max="20" width="8" customWidth="1"/>
  </cols>
  <sheetData>
    <row r="1" spans="1:20" ht="14.25" customHeight="1">
      <c r="A1" s="2"/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 customHeight="1">
      <c r="A2" s="2"/>
      <c r="B2" s="447" t="s">
        <v>433</v>
      </c>
      <c r="C2" s="447"/>
      <c r="D2" s="447"/>
      <c r="E2" s="447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" customHeight="1" thickBot="1">
      <c r="A3" s="2"/>
      <c r="B3" s="9"/>
      <c r="C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4.25" customHeight="1">
      <c r="A4" s="2"/>
      <c r="B4" s="231" t="s">
        <v>28</v>
      </c>
      <c r="C4" s="20"/>
      <c r="D4" s="84"/>
      <c r="E4" s="8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4.25" customHeight="1">
      <c r="A5" s="2"/>
      <c r="B5" s="10" t="s">
        <v>29</v>
      </c>
      <c r="C5" s="11"/>
      <c r="D5" s="413" t="s">
        <v>371</v>
      </c>
      <c r="E5" s="13" t="s">
        <v>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4.25" customHeight="1">
      <c r="A6" s="2"/>
      <c r="B6" s="24" t="s">
        <v>31</v>
      </c>
      <c r="C6" s="166"/>
      <c r="D6" s="367">
        <f>'3.4 (a) Resource Changes'!I162</f>
        <v>25772.481637195757</v>
      </c>
      <c r="E6" s="5" t="s">
        <v>32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4.25" customHeight="1">
      <c r="A7" s="2"/>
      <c r="B7" s="232" t="s">
        <v>387</v>
      </c>
      <c r="C7" s="7"/>
      <c r="D7" s="358">
        <f>'3.4 (a) Resource Changes'!E162</f>
        <v>38346.308694807092</v>
      </c>
      <c r="E7" s="5" t="s">
        <v>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4.25" customHeight="1">
      <c r="A8" s="2"/>
      <c r="B8" s="232" t="s">
        <v>34</v>
      </c>
      <c r="C8" s="7"/>
      <c r="D8" s="358">
        <f>'3.4 (a) Resource Changes'!H162</f>
        <v>-14676.992485205385</v>
      </c>
      <c r="E8" s="5" t="s">
        <v>33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4.25" customHeight="1">
      <c r="A9" s="2"/>
      <c r="B9" s="23" t="s">
        <v>35</v>
      </c>
      <c r="C9" s="7"/>
      <c r="D9" s="358">
        <f>'3.4 (a) Resource Changes'!F162</f>
        <v>1194.9234275940498</v>
      </c>
      <c r="E9" s="5" t="s">
        <v>33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8.75" customHeight="1">
      <c r="A10" s="2"/>
      <c r="B10" s="15" t="s">
        <v>36</v>
      </c>
      <c r="C10" s="12"/>
      <c r="D10" s="368">
        <f>'3.4 (a) Resource Changes'!G162</f>
        <v>908.24200000000008</v>
      </c>
      <c r="E10" s="16" t="s">
        <v>33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25" customHeight="1">
      <c r="A11" s="2"/>
      <c r="B11" s="24" t="s">
        <v>37</v>
      </c>
      <c r="C11" s="166"/>
      <c r="D11" s="367">
        <f>'3.4 (b) Capital Changes'!G46</f>
        <v>5629.7804028657592</v>
      </c>
      <c r="E11" s="5" t="s">
        <v>33</v>
      </c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4.25" customHeight="1">
      <c r="A12" s="2"/>
      <c r="B12" s="23" t="s">
        <v>38</v>
      </c>
      <c r="C12" s="7"/>
      <c r="D12" s="358">
        <f>'3.4 (b) Capital Changes'!E46</f>
        <v>5506.582158971587</v>
      </c>
      <c r="E12" s="5" t="s">
        <v>33</v>
      </c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4.25" customHeight="1">
      <c r="A13" s="2"/>
      <c r="B13" s="15" t="s">
        <v>39</v>
      </c>
      <c r="C13" s="12"/>
      <c r="D13" s="368">
        <f>'3.4 (b) Capital Changes'!F46</f>
        <v>123.19824389417204</v>
      </c>
      <c r="E13" s="16" t="s">
        <v>33</v>
      </c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4.25" customHeight="1" thickBot="1">
      <c r="A14" s="2"/>
      <c r="B14" s="134" t="s">
        <v>40</v>
      </c>
      <c r="C14" s="17"/>
      <c r="D14" s="369">
        <f>D11+D6</f>
        <v>31402.262040061516</v>
      </c>
      <c r="E14" s="8" t="s">
        <v>41</v>
      </c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4.25" customHeight="1" thickBot="1">
      <c r="A15" s="2"/>
      <c r="B15" s="2"/>
      <c r="C15" s="2"/>
      <c r="D15" s="7"/>
      <c r="E15" s="2"/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4.25" customHeight="1">
      <c r="A16" s="2"/>
      <c r="B16" s="135" t="s">
        <v>42</v>
      </c>
      <c r="C16" s="111"/>
      <c r="D16" s="136"/>
      <c r="E16" s="137"/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4.25" customHeight="1">
      <c r="A17" s="2"/>
      <c r="B17" s="138" t="s">
        <v>29</v>
      </c>
      <c r="C17" s="112"/>
      <c r="D17" s="139"/>
      <c r="E17" s="140" t="s">
        <v>2</v>
      </c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customHeight="1">
      <c r="A18" s="2"/>
      <c r="B18" s="191" t="s">
        <v>43</v>
      </c>
      <c r="C18" s="190"/>
      <c r="D18" s="189">
        <v>865</v>
      </c>
      <c r="E18" s="141" t="s">
        <v>44</v>
      </c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4.25" customHeight="1">
      <c r="A19" s="2"/>
      <c r="B19" s="191" t="s">
        <v>45</v>
      </c>
      <c r="C19" s="190"/>
      <c r="D19" s="189">
        <v>-60.893000000000001</v>
      </c>
      <c r="E19" s="141" t="s">
        <v>44</v>
      </c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25" customHeight="1">
      <c r="A20" s="2"/>
      <c r="B20" s="191" t="s">
        <v>46</v>
      </c>
      <c r="C20" s="190"/>
      <c r="D20" s="189">
        <v>2186.6689999999999</v>
      </c>
      <c r="E20" s="141" t="s">
        <v>44</v>
      </c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25" customHeight="1">
      <c r="A21" s="2"/>
      <c r="B21" s="191" t="s">
        <v>47</v>
      </c>
      <c r="C21" s="190"/>
      <c r="D21" s="189">
        <v>1235.7370000000001</v>
      </c>
      <c r="E21" s="141" t="s">
        <v>44</v>
      </c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4.25" customHeight="1">
      <c r="A22" s="2"/>
      <c r="B22" s="191" t="s">
        <v>48</v>
      </c>
      <c r="C22" s="190"/>
      <c r="D22" s="189">
        <v>100</v>
      </c>
      <c r="E22" s="141" t="s">
        <v>44</v>
      </c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4.25" customHeight="1">
      <c r="A23" s="2"/>
      <c r="B23" s="191" t="s">
        <v>49</v>
      </c>
      <c r="C23" s="190"/>
      <c r="D23" s="189">
        <v>0.78900000000000003</v>
      </c>
      <c r="E23" s="141"/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4.25" customHeight="1">
      <c r="A24" s="2"/>
      <c r="B24" s="191" t="s">
        <v>50</v>
      </c>
      <c r="C24" s="190"/>
      <c r="D24" s="189">
        <v>2.9740000000000002</v>
      </c>
      <c r="E24" s="141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4.25" customHeight="1">
      <c r="A25" s="2"/>
      <c r="B25" s="191" t="s">
        <v>51</v>
      </c>
      <c r="C25" s="190"/>
      <c r="D25" s="189">
        <v>0</v>
      </c>
      <c r="E25" s="141" t="s">
        <v>44</v>
      </c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4.25" customHeight="1">
      <c r="A26" s="2"/>
      <c r="B26" s="117" t="s">
        <v>52</v>
      </c>
      <c r="C26" s="118"/>
      <c r="D26" s="7">
        <v>0</v>
      </c>
      <c r="E26" s="141" t="s">
        <v>44</v>
      </c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4.25" customHeight="1">
      <c r="A27" s="2"/>
      <c r="B27" s="142" t="s">
        <v>53</v>
      </c>
      <c r="C27" s="118"/>
      <c r="D27" s="7">
        <v>2.35</v>
      </c>
      <c r="E27" s="141" t="s">
        <v>44</v>
      </c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4.25" customHeight="1">
      <c r="A28" s="2"/>
      <c r="B28" s="142" t="s">
        <v>54</v>
      </c>
      <c r="C28" s="118"/>
      <c r="D28" s="7">
        <v>0</v>
      </c>
      <c r="E28" s="141" t="s">
        <v>44</v>
      </c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25" customHeight="1">
      <c r="A29" s="2"/>
      <c r="B29" s="142" t="s">
        <v>55</v>
      </c>
      <c r="C29" s="118"/>
      <c r="D29" s="7">
        <v>3.4910000000000001</v>
      </c>
      <c r="E29" s="141" t="s">
        <v>44</v>
      </c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25" customHeight="1">
      <c r="A30" s="2"/>
      <c r="B30" s="113" t="s">
        <v>56</v>
      </c>
      <c r="C30" s="114"/>
      <c r="D30" s="370">
        <f>SUM(D18:D29)</f>
        <v>4336.1170000000002</v>
      </c>
      <c r="E30" s="14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4.25" customHeight="1">
      <c r="A31" s="2"/>
      <c r="B31" s="144" t="s">
        <v>57</v>
      </c>
      <c r="C31" s="115"/>
      <c r="D31" s="145"/>
      <c r="E31" s="14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25" customHeight="1">
      <c r="A32" s="2"/>
      <c r="B32" s="138" t="s">
        <v>29</v>
      </c>
      <c r="C32" s="112"/>
      <c r="D32" s="139"/>
      <c r="E32" s="140" t="s">
        <v>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4.25" customHeight="1">
      <c r="A33" s="2"/>
      <c r="B33" s="191" t="s">
        <v>58</v>
      </c>
      <c r="C33" s="192"/>
      <c r="D33" s="189">
        <v>0</v>
      </c>
      <c r="E33" s="141" t="s">
        <v>44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25" customHeight="1">
      <c r="A34" s="2"/>
      <c r="B34" s="191" t="s">
        <v>15</v>
      </c>
      <c r="C34" s="192"/>
      <c r="D34" s="189">
        <v>18844.0824464828</v>
      </c>
      <c r="E34" s="141" t="s">
        <v>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4.25" customHeight="1">
      <c r="A35" s="2"/>
      <c r="B35" s="142" t="s">
        <v>59</v>
      </c>
      <c r="C35" s="119"/>
      <c r="D35" s="7">
        <v>1461.1</v>
      </c>
      <c r="E35" s="141" t="s">
        <v>44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customHeight="1">
      <c r="A36" s="2"/>
      <c r="B36" s="142" t="s">
        <v>60</v>
      </c>
      <c r="C36" s="119"/>
      <c r="D36" s="7">
        <v>788.71364564159478</v>
      </c>
      <c r="E36" s="141" t="s">
        <v>44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25" customHeight="1">
      <c r="A37" s="2"/>
      <c r="B37" s="142" t="s">
        <v>61</v>
      </c>
      <c r="C37" s="119"/>
      <c r="D37" s="7">
        <v>795.5</v>
      </c>
      <c r="E37" s="141" t="s">
        <v>44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25" customHeight="1">
      <c r="A38" s="2"/>
      <c r="B38" s="142" t="s">
        <v>19</v>
      </c>
      <c r="C38" s="119"/>
      <c r="D38" s="7">
        <v>-264.89999999999998</v>
      </c>
      <c r="E38" s="14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25" customHeight="1">
      <c r="A39" s="2"/>
      <c r="B39" s="142" t="s">
        <v>20</v>
      </c>
      <c r="C39" s="119"/>
      <c r="D39" s="7">
        <v>200</v>
      </c>
      <c r="E39" s="14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4.25" customHeight="1">
      <c r="A40" s="2"/>
      <c r="B40" s="142" t="s">
        <v>21</v>
      </c>
      <c r="C40" s="119"/>
      <c r="D40" s="7">
        <v>30</v>
      </c>
      <c r="E40" s="14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25" customHeight="1">
      <c r="A41" s="2"/>
      <c r="B41" s="113" t="s">
        <v>56</v>
      </c>
      <c r="C41" s="114"/>
      <c r="D41" s="370">
        <f>SUM(D33:D40)</f>
        <v>21854.496092124391</v>
      </c>
      <c r="E41" s="14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25" customHeight="1" thickBot="1">
      <c r="A42" s="2"/>
      <c r="B42" s="129" t="s">
        <v>388</v>
      </c>
      <c r="C42" s="116"/>
      <c r="D42" s="361">
        <f>SUM(D30+D41)</f>
        <v>26190.613092124389</v>
      </c>
      <c r="E42" s="148" t="s">
        <v>62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25" customHeight="1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25" customHeight="1">
      <c r="A44" s="2"/>
      <c r="B44" s="2" t="s">
        <v>63</v>
      </c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25" customHeight="1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25" customHeight="1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25" customHeight="1">
      <c r="A47" s="2"/>
      <c r="B47" s="2"/>
      <c r="C47" s="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25" customHeight="1">
      <c r="A48" s="2"/>
      <c r="B48" s="2"/>
      <c r="C48" s="189"/>
      <c r="D48" s="257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4.25" customHeight="1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4.25" customHeight="1">
      <c r="A50" s="2"/>
      <c r="B50" s="2"/>
      <c r="C50" s="2"/>
      <c r="E50" s="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4.25" customHeight="1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4.25" customHeight="1">
      <c r="A52" s="2"/>
      <c r="B52" s="2"/>
      <c r="C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4.25" customHeight="1">
      <c r="A53" s="2"/>
      <c r="B53" s="2"/>
      <c r="C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25" customHeight="1">
      <c r="A54" s="2"/>
      <c r="B54" s="2"/>
      <c r="C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4.25" customHeight="1">
      <c r="A55" s="2"/>
      <c r="B55" s="2"/>
      <c r="C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4.25" customHeight="1">
      <c r="A56" s="2"/>
      <c r="B56" s="2"/>
      <c r="C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4.25" customHeight="1">
      <c r="A57" s="2"/>
      <c r="B57" s="2"/>
      <c r="C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25" customHeight="1">
      <c r="A58" s="2"/>
      <c r="B58" s="2"/>
      <c r="C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4.25" customHeight="1">
      <c r="A59" s="2"/>
      <c r="B59" s="2"/>
      <c r="C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4.25" customHeight="1">
      <c r="A60" s="2"/>
      <c r="B60" s="2"/>
      <c r="C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4.25" customHeight="1">
      <c r="A61" s="2"/>
      <c r="B61" s="2"/>
      <c r="C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25" customHeight="1">
      <c r="A62" s="2"/>
      <c r="B62" s="2"/>
      <c r="C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4.25" customHeight="1">
      <c r="A63" s="2"/>
      <c r="B63" s="2"/>
      <c r="C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4.25" customHeight="1">
      <c r="A64" s="2"/>
      <c r="B64" s="2"/>
      <c r="C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4.25" customHeight="1">
      <c r="A65" s="2"/>
      <c r="B65" s="2"/>
      <c r="C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4.25" customHeight="1">
      <c r="A66" s="2"/>
      <c r="B66" s="2"/>
      <c r="C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4.25" customHeight="1">
      <c r="A67" s="2"/>
      <c r="B67" s="2"/>
      <c r="C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25" customHeight="1">
      <c r="A68" s="2"/>
      <c r="B68" s="2"/>
      <c r="C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25" customHeight="1">
      <c r="A69" s="2"/>
      <c r="B69" s="2"/>
      <c r="C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25" customHeight="1">
      <c r="A70" s="2"/>
      <c r="B70" s="2"/>
      <c r="C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25" customHeight="1">
      <c r="A71" s="2"/>
      <c r="B71" s="2"/>
      <c r="C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25" customHeight="1">
      <c r="A72" s="2"/>
      <c r="B72" s="2"/>
      <c r="C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25" customHeight="1">
      <c r="A73" s="2"/>
      <c r="B73" s="2"/>
      <c r="C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25" customHeight="1">
      <c r="A74" s="2"/>
      <c r="B74" s="2"/>
      <c r="C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25" customHeight="1">
      <c r="A75" s="2"/>
      <c r="B75" s="2"/>
      <c r="C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25" customHeight="1">
      <c r="A76" s="2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25" customHeight="1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25" customHeight="1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25" customHeight="1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25" customHeight="1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25" customHeight="1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customHeight="1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25" customHeight="1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25" customHeight="1">
      <c r="A84" s="2"/>
      <c r="B84" s="2"/>
      <c r="C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25" customHeight="1">
      <c r="A85" s="2"/>
      <c r="B85" s="2"/>
      <c r="C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25" customHeight="1">
      <c r="A86" s="2"/>
      <c r="B86" s="2"/>
      <c r="C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25" customHeight="1">
      <c r="A87" s="2"/>
      <c r="B87" s="2"/>
      <c r="C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25" customHeight="1">
      <c r="A88" s="2"/>
      <c r="B88" s="2"/>
      <c r="C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25" customHeight="1">
      <c r="A89" s="2"/>
      <c r="B89" s="2"/>
      <c r="C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25" customHeight="1">
      <c r="A90" s="2"/>
      <c r="B90" s="2"/>
      <c r="C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25" customHeight="1">
      <c r="A91" s="2"/>
      <c r="B91" s="2"/>
      <c r="C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25" customHeight="1">
      <c r="A92" s="2"/>
      <c r="B92" s="2"/>
      <c r="C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25" customHeight="1">
      <c r="A93" s="2"/>
      <c r="B93" s="2"/>
      <c r="C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25" customHeight="1">
      <c r="A94" s="2"/>
      <c r="B94" s="2"/>
      <c r="C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25" customHeight="1">
      <c r="A95" s="2"/>
      <c r="B95" s="2"/>
      <c r="C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25" customHeight="1">
      <c r="A96" s="2"/>
      <c r="B96" s="2"/>
      <c r="C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25" customHeight="1">
      <c r="A97" s="2"/>
      <c r="B97" s="2"/>
      <c r="C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25" customHeight="1">
      <c r="A98" s="2"/>
      <c r="B98" s="2"/>
      <c r="C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25" customHeight="1">
      <c r="A99" s="2"/>
      <c r="B99" s="2"/>
      <c r="C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25" customHeight="1">
      <c r="A100" s="2"/>
      <c r="B100" s="2"/>
      <c r="C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25" customHeight="1">
      <c r="A101" s="2"/>
      <c r="B101" s="2"/>
      <c r="C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25" customHeight="1">
      <c r="A102" s="2"/>
      <c r="B102" s="2"/>
      <c r="C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25" customHeight="1">
      <c r="A103" s="2"/>
      <c r="B103" s="2"/>
      <c r="C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25" customHeight="1">
      <c r="A104" s="2"/>
      <c r="B104" s="2"/>
      <c r="C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25" customHeight="1">
      <c r="A105" s="2"/>
      <c r="B105" s="2"/>
      <c r="C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25" customHeight="1">
      <c r="A106" s="2"/>
      <c r="B106" s="2"/>
      <c r="C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25" customHeight="1">
      <c r="A107" s="2"/>
      <c r="B107" s="2"/>
      <c r="C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25" customHeight="1">
      <c r="A108" s="2"/>
      <c r="B108" s="2"/>
      <c r="C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25" customHeight="1">
      <c r="A109" s="2"/>
      <c r="B109" s="2"/>
      <c r="C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25" customHeight="1">
      <c r="A110" s="2"/>
      <c r="B110" s="2"/>
      <c r="C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25" customHeight="1">
      <c r="A111" s="2"/>
      <c r="B111" s="2"/>
      <c r="C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25" customHeight="1">
      <c r="A112" s="2"/>
      <c r="B112" s="2"/>
      <c r="C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25" customHeight="1">
      <c r="A113" s="2"/>
      <c r="B113" s="2"/>
      <c r="C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25" customHeight="1">
      <c r="A114" s="2"/>
      <c r="B114" s="2"/>
      <c r="C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25" customHeight="1">
      <c r="A115" s="2"/>
      <c r="B115" s="2"/>
      <c r="C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25" customHeight="1">
      <c r="A116" s="2"/>
      <c r="B116" s="2"/>
      <c r="C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25" customHeight="1">
      <c r="A117" s="2"/>
      <c r="B117" s="2"/>
      <c r="C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25" customHeight="1">
      <c r="A118" s="2"/>
      <c r="B118" s="2"/>
      <c r="C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25" customHeight="1">
      <c r="A119" s="2"/>
      <c r="B119" s="2"/>
      <c r="C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25" customHeight="1">
      <c r="A120" s="2"/>
      <c r="B120" s="2"/>
      <c r="C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25" customHeight="1">
      <c r="A121" s="2"/>
      <c r="B121" s="2"/>
      <c r="C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25" customHeight="1">
      <c r="A122" s="2"/>
      <c r="B122" s="2"/>
      <c r="C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25" customHeight="1">
      <c r="A123" s="2"/>
      <c r="B123" s="2"/>
      <c r="C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25" customHeight="1">
      <c r="A124" s="2"/>
      <c r="B124" s="2"/>
      <c r="C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25" customHeight="1">
      <c r="A125" s="2"/>
      <c r="B125" s="2"/>
      <c r="C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25" customHeight="1">
      <c r="A126" s="2"/>
      <c r="B126" s="2"/>
      <c r="C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25" customHeight="1">
      <c r="A127" s="2"/>
      <c r="B127" s="2"/>
      <c r="C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25" customHeight="1">
      <c r="A128" s="2"/>
      <c r="B128" s="2"/>
      <c r="C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25" customHeight="1">
      <c r="A129" s="2"/>
      <c r="B129" s="2"/>
      <c r="C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25" customHeight="1">
      <c r="A130" s="2"/>
      <c r="B130" s="2"/>
      <c r="C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25" customHeight="1">
      <c r="A131" s="2"/>
      <c r="B131" s="2"/>
      <c r="C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25" customHeight="1">
      <c r="A132" s="2"/>
      <c r="B132" s="2"/>
      <c r="C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25" customHeight="1">
      <c r="A133" s="2"/>
      <c r="B133" s="2"/>
      <c r="C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25" customHeight="1">
      <c r="A134" s="2"/>
      <c r="B134" s="2"/>
      <c r="C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25" customHeight="1">
      <c r="A135" s="2"/>
      <c r="B135" s="2"/>
      <c r="C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25" customHeight="1">
      <c r="A136" s="2"/>
      <c r="B136" s="2"/>
      <c r="C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25" customHeight="1">
      <c r="A137" s="2"/>
      <c r="B137" s="2"/>
      <c r="C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25" customHeight="1">
      <c r="A138" s="2"/>
      <c r="B138" s="2"/>
      <c r="C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25" customHeight="1">
      <c r="A139" s="2"/>
      <c r="B139" s="2"/>
      <c r="C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25" customHeight="1">
      <c r="A140" s="2"/>
      <c r="B140" s="2"/>
      <c r="C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25" customHeight="1">
      <c r="A141" s="2"/>
      <c r="B141" s="2"/>
      <c r="C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25" customHeight="1">
      <c r="A142" s="2"/>
      <c r="B142" s="2"/>
      <c r="C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25" customHeight="1">
      <c r="A143" s="2"/>
      <c r="B143" s="2"/>
      <c r="C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25" customHeight="1">
      <c r="A144" s="2"/>
      <c r="B144" s="2"/>
      <c r="C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25" customHeight="1">
      <c r="A145" s="2"/>
      <c r="B145" s="2"/>
      <c r="C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25" customHeight="1">
      <c r="A146" s="2"/>
      <c r="B146" s="2"/>
      <c r="C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25" customHeight="1">
      <c r="A147" s="2"/>
      <c r="B147" s="2"/>
      <c r="C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25" customHeight="1">
      <c r="A148" s="2"/>
      <c r="B148" s="2"/>
      <c r="C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25" customHeight="1">
      <c r="A149" s="2"/>
      <c r="B149" s="2"/>
      <c r="C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25" customHeight="1">
      <c r="A150" s="2"/>
      <c r="B150" s="2"/>
      <c r="C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25" customHeight="1">
      <c r="A151" s="2"/>
      <c r="B151" s="2"/>
      <c r="C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25" customHeight="1">
      <c r="A152" s="2"/>
      <c r="B152" s="2"/>
      <c r="C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25" customHeight="1">
      <c r="A153" s="2"/>
      <c r="B153" s="2"/>
      <c r="C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25" customHeight="1">
      <c r="A154" s="2"/>
      <c r="B154" s="2"/>
      <c r="C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25" customHeight="1">
      <c r="A155" s="2"/>
      <c r="B155" s="2"/>
      <c r="C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25" customHeight="1">
      <c r="A156" s="2"/>
      <c r="B156" s="2"/>
      <c r="C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25" customHeight="1">
      <c r="A157" s="2"/>
      <c r="B157" s="2"/>
      <c r="C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25" customHeight="1">
      <c r="A158" s="2"/>
      <c r="B158" s="2"/>
      <c r="C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25" customHeight="1">
      <c r="A159" s="2"/>
      <c r="B159" s="2"/>
      <c r="C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25" customHeight="1">
      <c r="A160" s="2"/>
      <c r="B160" s="2"/>
      <c r="C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25" customHeight="1">
      <c r="A161" s="2"/>
      <c r="B161" s="2"/>
      <c r="C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25" customHeight="1">
      <c r="A162" s="2"/>
      <c r="B162" s="2"/>
      <c r="C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25" customHeight="1">
      <c r="A163" s="2"/>
      <c r="B163" s="2"/>
      <c r="C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25" customHeight="1">
      <c r="A164" s="2"/>
      <c r="B164" s="2"/>
      <c r="C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25" customHeight="1">
      <c r="A165" s="2"/>
      <c r="B165" s="2"/>
      <c r="C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25" customHeight="1">
      <c r="A166" s="2"/>
      <c r="B166" s="2"/>
      <c r="C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25" customHeight="1">
      <c r="A167" s="2"/>
      <c r="B167" s="2"/>
      <c r="C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25" customHeight="1">
      <c r="A168" s="2"/>
      <c r="B168" s="2"/>
      <c r="C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25" customHeight="1">
      <c r="A169" s="2"/>
      <c r="B169" s="2"/>
      <c r="C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25" customHeight="1">
      <c r="A170" s="2"/>
      <c r="B170" s="2"/>
      <c r="C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25" customHeight="1">
      <c r="A171" s="2"/>
      <c r="B171" s="2"/>
      <c r="C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25" customHeight="1">
      <c r="A172" s="2"/>
      <c r="B172" s="2"/>
      <c r="C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25" customHeight="1">
      <c r="A173" s="2"/>
      <c r="B173" s="2"/>
      <c r="C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25" customHeight="1">
      <c r="A174" s="2"/>
      <c r="B174" s="2"/>
      <c r="C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25" customHeight="1">
      <c r="A175" s="2"/>
      <c r="B175" s="2"/>
      <c r="C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25" customHeight="1">
      <c r="A176" s="2"/>
      <c r="B176" s="2"/>
      <c r="C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25" customHeight="1">
      <c r="A177" s="2"/>
      <c r="B177" s="2"/>
      <c r="C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25" customHeight="1">
      <c r="A178" s="2"/>
      <c r="B178" s="2"/>
      <c r="C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25" customHeight="1">
      <c r="A179" s="2"/>
      <c r="B179" s="2"/>
      <c r="C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25" customHeight="1">
      <c r="A180" s="2"/>
      <c r="B180" s="2"/>
      <c r="C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25" customHeight="1">
      <c r="A181" s="2"/>
      <c r="B181" s="2"/>
      <c r="C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25" customHeight="1">
      <c r="A182" s="2"/>
      <c r="B182" s="2"/>
      <c r="C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25" customHeight="1">
      <c r="A183" s="2"/>
      <c r="B183" s="2"/>
      <c r="C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25" customHeight="1">
      <c r="A184" s="2"/>
      <c r="B184" s="2"/>
      <c r="C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25" customHeight="1">
      <c r="A185" s="2"/>
      <c r="B185" s="2"/>
      <c r="C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25" customHeight="1">
      <c r="A186" s="2"/>
      <c r="B186" s="2"/>
      <c r="C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25" customHeight="1">
      <c r="A187" s="2"/>
      <c r="B187" s="2"/>
      <c r="C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25" customHeight="1">
      <c r="A188" s="2"/>
      <c r="B188" s="2"/>
      <c r="C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25" customHeight="1">
      <c r="A189" s="2"/>
      <c r="B189" s="2"/>
      <c r="C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25" customHeight="1">
      <c r="A190" s="2"/>
      <c r="B190" s="2"/>
      <c r="C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25" customHeight="1">
      <c r="A191" s="2"/>
      <c r="B191" s="2"/>
      <c r="C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25" customHeight="1">
      <c r="A192" s="2"/>
      <c r="B192" s="2"/>
      <c r="C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25" customHeight="1">
      <c r="A193" s="2"/>
      <c r="B193" s="2"/>
      <c r="C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25" customHeight="1">
      <c r="A194" s="2"/>
      <c r="B194" s="2"/>
      <c r="C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25" customHeight="1">
      <c r="A195" s="2"/>
      <c r="B195" s="2"/>
      <c r="C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25" customHeight="1">
      <c r="A196" s="2"/>
      <c r="B196" s="2"/>
      <c r="C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25" customHeight="1">
      <c r="A197" s="2"/>
      <c r="B197" s="2"/>
      <c r="C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25" customHeight="1">
      <c r="A198" s="2"/>
      <c r="B198" s="2"/>
      <c r="C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25" customHeight="1">
      <c r="A199" s="2"/>
      <c r="B199" s="2"/>
      <c r="C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25" customHeight="1">
      <c r="A200" s="2"/>
      <c r="B200" s="2"/>
      <c r="C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25" customHeight="1">
      <c r="A201" s="2"/>
      <c r="B201" s="2"/>
      <c r="C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25" customHeight="1">
      <c r="A202" s="2"/>
      <c r="B202" s="2"/>
      <c r="C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25" customHeight="1">
      <c r="A203" s="2"/>
      <c r="B203" s="2"/>
      <c r="C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25" customHeight="1">
      <c r="A204" s="2"/>
      <c r="B204" s="2"/>
      <c r="C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25" customHeight="1">
      <c r="A205" s="2"/>
      <c r="B205" s="2"/>
      <c r="C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25" customHeight="1">
      <c r="A206" s="2"/>
      <c r="B206" s="2"/>
      <c r="C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25" customHeight="1">
      <c r="A207" s="2"/>
      <c r="B207" s="2"/>
      <c r="C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25" customHeight="1">
      <c r="A208" s="2"/>
      <c r="B208" s="2"/>
      <c r="C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25" customHeight="1">
      <c r="A209" s="2"/>
      <c r="B209" s="2"/>
      <c r="C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25" customHeight="1">
      <c r="A210" s="2"/>
      <c r="B210" s="2"/>
      <c r="C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25" customHeight="1">
      <c r="A211" s="2"/>
      <c r="B211" s="2"/>
      <c r="C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25" customHeight="1">
      <c r="A212" s="2"/>
      <c r="B212" s="2"/>
      <c r="C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25" customHeight="1">
      <c r="A213" s="2"/>
      <c r="B213" s="2"/>
      <c r="C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25" customHeight="1">
      <c r="A214" s="2"/>
      <c r="B214" s="2"/>
      <c r="C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25" customHeight="1">
      <c r="A215" s="2"/>
      <c r="B215" s="2"/>
      <c r="C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25" customHeight="1">
      <c r="A216" s="2"/>
      <c r="B216" s="2"/>
      <c r="C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25" customHeight="1">
      <c r="A217" s="2"/>
      <c r="B217" s="2"/>
      <c r="C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25" customHeight="1">
      <c r="A218" s="2"/>
      <c r="B218" s="2"/>
      <c r="C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25" customHeight="1">
      <c r="A219" s="2"/>
      <c r="B219" s="2"/>
      <c r="C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25" customHeight="1">
      <c r="A220" s="2"/>
      <c r="B220" s="2"/>
      <c r="C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25" customHeight="1">
      <c r="A221" s="2"/>
      <c r="B221" s="2"/>
      <c r="C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25" customHeight="1">
      <c r="A222" s="2"/>
      <c r="B222" s="2"/>
      <c r="C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25" customHeight="1">
      <c r="A223" s="2"/>
      <c r="B223" s="2"/>
      <c r="C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25" customHeight="1">
      <c r="A224" s="2"/>
      <c r="B224" s="2"/>
      <c r="C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25" customHeight="1">
      <c r="A225" s="2"/>
      <c r="B225" s="2"/>
      <c r="C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25" customHeight="1">
      <c r="A226" s="2"/>
      <c r="B226" s="2"/>
      <c r="C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25" customHeight="1">
      <c r="A227" s="2"/>
      <c r="B227" s="2"/>
      <c r="C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25" customHeight="1">
      <c r="A228" s="2"/>
      <c r="B228" s="2"/>
      <c r="C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25" customHeight="1">
      <c r="A229" s="2"/>
      <c r="B229" s="2"/>
      <c r="C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25" customHeight="1">
      <c r="A230" s="2"/>
      <c r="B230" s="2"/>
      <c r="C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25" customHeight="1">
      <c r="A231" s="2"/>
      <c r="B231" s="2"/>
      <c r="C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25" customHeight="1">
      <c r="A232" s="2"/>
      <c r="B232" s="2"/>
      <c r="C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25" customHeight="1">
      <c r="A233" s="2"/>
      <c r="B233" s="2"/>
      <c r="C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25" customHeight="1">
      <c r="A234" s="2"/>
      <c r="B234" s="2"/>
      <c r="C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25" customHeight="1">
      <c r="A235" s="2"/>
      <c r="B235" s="2"/>
      <c r="C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25" customHeight="1">
      <c r="A236" s="2"/>
      <c r="B236" s="2"/>
      <c r="C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25" customHeight="1">
      <c r="A237" s="2"/>
      <c r="B237" s="2"/>
      <c r="C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25" customHeight="1">
      <c r="A238" s="2"/>
      <c r="B238" s="2"/>
      <c r="C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25" customHeight="1">
      <c r="A239" s="2"/>
      <c r="B239" s="2"/>
      <c r="C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25" customHeight="1">
      <c r="A240" s="2"/>
      <c r="B240" s="2"/>
      <c r="C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25" customHeight="1">
      <c r="A241" s="2"/>
      <c r="B241" s="2"/>
      <c r="C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25" customHeight="1">
      <c r="A242" s="2"/>
      <c r="B242" s="2"/>
      <c r="C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25" customHeight="1">
      <c r="A243" s="2"/>
      <c r="B243" s="2"/>
      <c r="C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25" customHeight="1">
      <c r="A244" s="2"/>
      <c r="B244" s="2"/>
      <c r="C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25" customHeight="1">
      <c r="A245" s="2"/>
      <c r="B245" s="2"/>
      <c r="C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25" customHeight="1">
      <c r="A246" s="2"/>
      <c r="B246" s="2"/>
      <c r="C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25" customHeight="1">
      <c r="A247" s="2"/>
      <c r="B247" s="2"/>
      <c r="C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25" customHeight="1">
      <c r="A248" s="2"/>
      <c r="B248" s="2"/>
      <c r="C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25" customHeight="1">
      <c r="A249" s="2"/>
      <c r="B249" s="2"/>
      <c r="C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25" customHeight="1">
      <c r="A250" s="2"/>
      <c r="B250" s="2"/>
      <c r="C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25" customHeight="1">
      <c r="A251" s="2"/>
      <c r="B251" s="2"/>
      <c r="C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25" customHeight="1">
      <c r="A252" s="2"/>
      <c r="B252" s="2"/>
      <c r="C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25" customHeight="1">
      <c r="A253" s="2"/>
      <c r="B253" s="2"/>
      <c r="C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25" customHeight="1">
      <c r="A254" s="2"/>
      <c r="B254" s="2"/>
      <c r="C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25" customHeight="1">
      <c r="A255" s="2"/>
      <c r="B255" s="2"/>
      <c r="C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25" customHeight="1">
      <c r="A256" s="2"/>
      <c r="B256" s="2"/>
      <c r="C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25" customHeight="1">
      <c r="A257" s="2"/>
      <c r="B257" s="2"/>
      <c r="C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25" customHeight="1">
      <c r="A258" s="2"/>
      <c r="B258" s="2"/>
      <c r="C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25" customHeight="1">
      <c r="A259" s="2"/>
      <c r="B259" s="2"/>
      <c r="C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25" customHeight="1">
      <c r="A260" s="2"/>
      <c r="B260" s="2"/>
      <c r="C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25" customHeight="1">
      <c r="A261" s="2"/>
      <c r="B261" s="2"/>
      <c r="C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25" customHeight="1">
      <c r="A262" s="2"/>
      <c r="B262" s="2"/>
      <c r="C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25" customHeight="1">
      <c r="A263" s="2"/>
      <c r="B263" s="2"/>
      <c r="C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25" customHeight="1">
      <c r="A264" s="2"/>
      <c r="B264" s="2"/>
      <c r="C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25" customHeight="1">
      <c r="A265" s="2"/>
      <c r="B265" s="2"/>
      <c r="C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25" customHeight="1">
      <c r="A266" s="2"/>
      <c r="B266" s="2"/>
      <c r="C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25" customHeight="1">
      <c r="A267" s="2"/>
      <c r="B267" s="2"/>
      <c r="C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25" customHeight="1">
      <c r="A268" s="2"/>
      <c r="B268" s="2"/>
      <c r="C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25" customHeight="1">
      <c r="A269" s="2"/>
      <c r="B269" s="2"/>
      <c r="C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25" customHeight="1">
      <c r="A270" s="2"/>
      <c r="B270" s="2"/>
      <c r="C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25" customHeight="1">
      <c r="A271" s="2"/>
      <c r="B271" s="2"/>
      <c r="C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25" customHeight="1">
      <c r="A272" s="2"/>
      <c r="B272" s="2"/>
      <c r="C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25" customHeight="1">
      <c r="A273" s="2"/>
      <c r="B273" s="2"/>
      <c r="C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25" customHeight="1">
      <c r="A274" s="2"/>
      <c r="B274" s="2"/>
      <c r="C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25" customHeight="1">
      <c r="A275" s="2"/>
      <c r="B275" s="2"/>
      <c r="C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25" customHeight="1">
      <c r="A276" s="2"/>
      <c r="B276" s="2"/>
      <c r="C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25" customHeight="1">
      <c r="A277" s="2"/>
      <c r="B277" s="2"/>
      <c r="C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25" customHeight="1">
      <c r="A278" s="2"/>
      <c r="B278" s="2"/>
      <c r="C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25" customHeight="1">
      <c r="A279" s="2"/>
      <c r="B279" s="2"/>
      <c r="C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25" customHeight="1">
      <c r="A280" s="2"/>
      <c r="B280" s="2"/>
      <c r="C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25" customHeight="1">
      <c r="A281" s="2"/>
      <c r="B281" s="2"/>
      <c r="C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25" customHeight="1">
      <c r="A282" s="2"/>
      <c r="B282" s="2"/>
      <c r="C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25" customHeight="1">
      <c r="A283" s="2"/>
      <c r="B283" s="2"/>
      <c r="C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25" customHeight="1">
      <c r="A284" s="2"/>
      <c r="B284" s="2"/>
      <c r="C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25" customHeight="1">
      <c r="A285" s="2"/>
      <c r="B285" s="2"/>
      <c r="C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25" customHeight="1">
      <c r="A286" s="2"/>
      <c r="B286" s="2"/>
      <c r="C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25" customHeight="1">
      <c r="A287" s="2"/>
      <c r="B287" s="2"/>
      <c r="C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25" customHeight="1">
      <c r="A288" s="2"/>
      <c r="B288" s="2"/>
      <c r="C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25" customHeight="1">
      <c r="A289" s="2"/>
      <c r="B289" s="2"/>
      <c r="C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25" customHeight="1">
      <c r="A290" s="2"/>
      <c r="B290" s="2"/>
      <c r="C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25" customHeight="1">
      <c r="A291" s="2"/>
      <c r="B291" s="2"/>
      <c r="C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25" customHeight="1">
      <c r="A292" s="2"/>
      <c r="B292" s="2"/>
      <c r="C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25" customHeight="1">
      <c r="A293" s="2"/>
      <c r="B293" s="2"/>
      <c r="C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25" customHeight="1">
      <c r="A294" s="2"/>
      <c r="B294" s="2"/>
      <c r="C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25" customHeight="1">
      <c r="A295" s="2"/>
      <c r="B295" s="2"/>
      <c r="C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25" customHeight="1">
      <c r="A296" s="2"/>
      <c r="B296" s="2"/>
      <c r="C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25" customHeight="1">
      <c r="A297" s="2"/>
      <c r="B297" s="2"/>
      <c r="C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25" customHeight="1">
      <c r="A298" s="2"/>
      <c r="B298" s="2"/>
      <c r="C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25" customHeight="1">
      <c r="A299" s="2"/>
      <c r="B299" s="2"/>
      <c r="C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25" customHeight="1">
      <c r="A300" s="2"/>
      <c r="B300" s="2"/>
      <c r="C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25" customHeight="1">
      <c r="A301" s="2"/>
      <c r="B301" s="2"/>
      <c r="C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25" customHeight="1">
      <c r="A302" s="2"/>
      <c r="B302" s="2"/>
      <c r="C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25" customHeight="1">
      <c r="A303" s="2"/>
      <c r="B303" s="2"/>
      <c r="C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25" customHeight="1">
      <c r="A304" s="2"/>
      <c r="B304" s="2"/>
      <c r="C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25" customHeight="1">
      <c r="A305" s="2"/>
      <c r="B305" s="2"/>
      <c r="C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25" customHeight="1">
      <c r="A306" s="2"/>
      <c r="B306" s="2"/>
      <c r="C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25" customHeight="1">
      <c r="A307" s="2"/>
      <c r="B307" s="2"/>
      <c r="C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25" customHeight="1">
      <c r="A308" s="2"/>
      <c r="B308" s="2"/>
      <c r="C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25" customHeight="1">
      <c r="A309" s="2"/>
      <c r="B309" s="2"/>
      <c r="C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25" customHeight="1">
      <c r="A310" s="2"/>
      <c r="B310" s="2"/>
      <c r="C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25" customHeight="1">
      <c r="A311" s="2"/>
      <c r="B311" s="2"/>
      <c r="C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25" customHeight="1">
      <c r="A312" s="2"/>
      <c r="B312" s="2"/>
      <c r="C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25" customHeight="1">
      <c r="A313" s="2"/>
      <c r="B313" s="2"/>
      <c r="C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25" customHeight="1">
      <c r="A314" s="2"/>
      <c r="B314" s="2"/>
      <c r="C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25" customHeight="1">
      <c r="A315" s="2"/>
      <c r="B315" s="2"/>
      <c r="C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25" customHeight="1">
      <c r="A316" s="2"/>
      <c r="B316" s="2"/>
      <c r="C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25" customHeight="1">
      <c r="A317" s="2"/>
      <c r="B317" s="2"/>
      <c r="C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25" customHeight="1">
      <c r="A318" s="2"/>
      <c r="B318" s="2"/>
      <c r="C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25" customHeight="1">
      <c r="A319" s="2"/>
      <c r="B319" s="2"/>
      <c r="C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25" customHeight="1">
      <c r="A320" s="2"/>
      <c r="B320" s="2"/>
      <c r="C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25" customHeight="1">
      <c r="A321" s="2"/>
      <c r="B321" s="2"/>
      <c r="C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25" customHeight="1">
      <c r="A322" s="2"/>
      <c r="B322" s="2"/>
      <c r="C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25" customHeight="1">
      <c r="A323" s="2"/>
      <c r="B323" s="2"/>
      <c r="C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25" customHeight="1">
      <c r="A324" s="2"/>
      <c r="B324" s="2"/>
      <c r="C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25" customHeight="1">
      <c r="A325" s="2"/>
      <c r="B325" s="2"/>
      <c r="C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25" customHeight="1">
      <c r="A326" s="2"/>
      <c r="B326" s="2"/>
      <c r="C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25" customHeight="1">
      <c r="A327" s="2"/>
      <c r="B327" s="2"/>
      <c r="C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25" customHeight="1">
      <c r="A328" s="2"/>
      <c r="B328" s="2"/>
      <c r="C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25" customHeight="1">
      <c r="A329" s="2"/>
      <c r="B329" s="2"/>
      <c r="C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25" customHeight="1">
      <c r="A330" s="2"/>
      <c r="B330" s="2"/>
      <c r="C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25" customHeight="1">
      <c r="A331" s="2"/>
      <c r="B331" s="2"/>
      <c r="C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25" customHeight="1">
      <c r="A332" s="2"/>
      <c r="B332" s="2"/>
      <c r="C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25" customHeight="1">
      <c r="A333" s="2"/>
      <c r="B333" s="2"/>
      <c r="C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25" customHeight="1">
      <c r="A334" s="2"/>
      <c r="B334" s="2"/>
      <c r="C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25" customHeight="1">
      <c r="A335" s="2"/>
      <c r="B335" s="2"/>
      <c r="C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25" customHeight="1">
      <c r="A336" s="2"/>
      <c r="B336" s="2"/>
      <c r="C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25" customHeight="1">
      <c r="A337" s="2"/>
      <c r="B337" s="2"/>
      <c r="C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25" customHeight="1">
      <c r="A338" s="2"/>
      <c r="B338" s="2"/>
      <c r="C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25" customHeight="1">
      <c r="A339" s="2"/>
      <c r="B339" s="2"/>
      <c r="C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25" customHeight="1">
      <c r="A340" s="2"/>
      <c r="B340" s="2"/>
      <c r="C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25" customHeight="1">
      <c r="A341" s="2"/>
      <c r="B341" s="2"/>
      <c r="C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25" customHeight="1">
      <c r="A342" s="2"/>
      <c r="B342" s="2"/>
      <c r="C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25" customHeight="1">
      <c r="A343" s="2"/>
      <c r="B343" s="2"/>
      <c r="C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25" customHeight="1">
      <c r="A344" s="2"/>
      <c r="B344" s="2"/>
      <c r="C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25" customHeight="1">
      <c r="A345" s="2"/>
      <c r="B345" s="2"/>
      <c r="C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25" customHeight="1">
      <c r="A346" s="2"/>
      <c r="B346" s="2"/>
      <c r="C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25" customHeight="1">
      <c r="A347" s="2"/>
      <c r="B347" s="2"/>
      <c r="C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25" customHeight="1">
      <c r="A348" s="2"/>
      <c r="B348" s="2"/>
      <c r="C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25" customHeight="1">
      <c r="A349" s="2"/>
      <c r="B349" s="2"/>
      <c r="C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25" customHeight="1">
      <c r="A350" s="2"/>
      <c r="B350" s="2"/>
      <c r="C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25" customHeight="1">
      <c r="A351" s="2"/>
      <c r="B351" s="2"/>
      <c r="C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25" customHeight="1">
      <c r="A352" s="2"/>
      <c r="B352" s="2"/>
      <c r="C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25" customHeight="1">
      <c r="A353" s="2"/>
      <c r="B353" s="2"/>
      <c r="C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25" customHeight="1">
      <c r="A354" s="2"/>
      <c r="B354" s="2"/>
      <c r="C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25" customHeight="1">
      <c r="A355" s="2"/>
      <c r="B355" s="2"/>
      <c r="C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25" customHeight="1">
      <c r="A356" s="2"/>
      <c r="B356" s="2"/>
      <c r="C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25" customHeight="1">
      <c r="A357" s="2"/>
      <c r="B357" s="2"/>
      <c r="C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25" customHeight="1">
      <c r="A358" s="2"/>
      <c r="B358" s="2"/>
      <c r="C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25" customHeight="1">
      <c r="A359" s="2"/>
      <c r="B359" s="2"/>
      <c r="C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25" customHeight="1">
      <c r="A360" s="2"/>
      <c r="B360" s="2"/>
      <c r="C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25" customHeight="1">
      <c r="A361" s="2"/>
      <c r="B361" s="2"/>
      <c r="C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25" customHeight="1">
      <c r="A362" s="2"/>
      <c r="B362" s="2"/>
      <c r="C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25" customHeight="1">
      <c r="A363" s="2"/>
      <c r="B363" s="2"/>
      <c r="C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25" customHeight="1">
      <c r="A364" s="2"/>
      <c r="B364" s="2"/>
      <c r="C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25" customHeight="1">
      <c r="A365" s="2"/>
      <c r="B365" s="2"/>
      <c r="C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25" customHeight="1">
      <c r="A366" s="2"/>
      <c r="B366" s="2"/>
      <c r="C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25" customHeight="1">
      <c r="A367" s="2"/>
      <c r="B367" s="2"/>
      <c r="C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25" customHeight="1">
      <c r="A368" s="2"/>
      <c r="B368" s="2"/>
      <c r="C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25" customHeight="1">
      <c r="A369" s="2"/>
      <c r="B369" s="2"/>
      <c r="C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25" customHeight="1">
      <c r="A370" s="2"/>
      <c r="B370" s="2"/>
      <c r="C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25" customHeight="1">
      <c r="A371" s="2"/>
      <c r="B371" s="2"/>
      <c r="C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25" customHeight="1">
      <c r="A372" s="2"/>
      <c r="B372" s="2"/>
      <c r="C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25" customHeight="1">
      <c r="A373" s="2"/>
      <c r="B373" s="2"/>
      <c r="C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25" customHeight="1">
      <c r="A374" s="2"/>
      <c r="B374" s="2"/>
      <c r="C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25" customHeight="1">
      <c r="A375" s="2"/>
      <c r="B375" s="2"/>
      <c r="C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25" customHeight="1">
      <c r="A376" s="2"/>
      <c r="B376" s="2"/>
      <c r="C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25" customHeight="1">
      <c r="A377" s="2"/>
      <c r="B377" s="2"/>
      <c r="C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25" customHeight="1">
      <c r="A378" s="2"/>
      <c r="B378" s="2"/>
      <c r="C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25" customHeight="1">
      <c r="A379" s="2"/>
      <c r="B379" s="2"/>
      <c r="C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25" customHeight="1">
      <c r="A380" s="2"/>
      <c r="B380" s="2"/>
      <c r="C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25" customHeight="1">
      <c r="A381" s="2"/>
      <c r="B381" s="2"/>
      <c r="C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25" customHeight="1">
      <c r="A382" s="2"/>
      <c r="B382" s="2"/>
      <c r="C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25" customHeight="1">
      <c r="A383" s="2"/>
      <c r="B383" s="2"/>
      <c r="C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25" customHeight="1">
      <c r="A384" s="2"/>
      <c r="B384" s="2"/>
      <c r="C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25" customHeight="1">
      <c r="A385" s="2"/>
      <c r="B385" s="2"/>
      <c r="C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25" customHeight="1">
      <c r="A386" s="2"/>
      <c r="B386" s="2"/>
      <c r="C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25" customHeight="1">
      <c r="A387" s="2"/>
      <c r="B387" s="2"/>
      <c r="C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25" customHeight="1">
      <c r="A388" s="2"/>
      <c r="B388" s="2"/>
      <c r="C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25" customHeight="1">
      <c r="A389" s="2"/>
      <c r="B389" s="2"/>
      <c r="C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25" customHeight="1">
      <c r="A390" s="2"/>
      <c r="B390" s="2"/>
      <c r="C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25" customHeight="1">
      <c r="A391" s="2"/>
      <c r="B391" s="2"/>
      <c r="C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25" customHeight="1">
      <c r="A392" s="2"/>
      <c r="B392" s="2"/>
      <c r="C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25" customHeight="1">
      <c r="A393" s="2"/>
      <c r="B393" s="2"/>
      <c r="C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25" customHeight="1">
      <c r="A394" s="2"/>
      <c r="B394" s="2"/>
      <c r="C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25" customHeight="1">
      <c r="A395" s="2"/>
      <c r="B395" s="2"/>
      <c r="C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25" customHeight="1">
      <c r="A396" s="2"/>
      <c r="B396" s="2"/>
      <c r="C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25" customHeight="1">
      <c r="A397" s="2"/>
      <c r="B397" s="2"/>
      <c r="C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25" customHeight="1">
      <c r="A398" s="2"/>
      <c r="B398" s="2"/>
      <c r="C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25" customHeight="1">
      <c r="A399" s="2"/>
      <c r="B399" s="2"/>
      <c r="C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25" customHeight="1">
      <c r="A400" s="2"/>
      <c r="B400" s="2"/>
      <c r="C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25" customHeight="1">
      <c r="A401" s="2"/>
      <c r="B401" s="2"/>
      <c r="C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25" customHeight="1">
      <c r="A402" s="2"/>
      <c r="B402" s="2"/>
      <c r="C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25" customHeight="1">
      <c r="A403" s="2"/>
      <c r="B403" s="2"/>
      <c r="C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25" customHeight="1">
      <c r="A404" s="2"/>
      <c r="B404" s="2"/>
      <c r="C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25" customHeight="1">
      <c r="A405" s="2"/>
      <c r="B405" s="2"/>
      <c r="C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25" customHeight="1">
      <c r="A406" s="2"/>
      <c r="B406" s="2"/>
      <c r="C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25" customHeight="1">
      <c r="A407" s="2"/>
      <c r="B407" s="2"/>
      <c r="C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25" customHeight="1">
      <c r="A408" s="2"/>
      <c r="B408" s="2"/>
      <c r="C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25" customHeight="1">
      <c r="A409" s="2"/>
      <c r="B409" s="2"/>
      <c r="C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25" customHeight="1">
      <c r="A410" s="2"/>
      <c r="B410" s="2"/>
      <c r="C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25" customHeight="1">
      <c r="A411" s="2"/>
      <c r="B411" s="2"/>
      <c r="C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25" customHeight="1">
      <c r="A412" s="2"/>
      <c r="B412" s="2"/>
      <c r="C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25" customHeight="1">
      <c r="A413" s="2"/>
      <c r="B413" s="2"/>
      <c r="C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25" customHeight="1">
      <c r="A414" s="2"/>
      <c r="B414" s="2"/>
      <c r="C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25" customHeight="1">
      <c r="A415" s="2"/>
      <c r="B415" s="2"/>
      <c r="C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25" customHeight="1">
      <c r="A416" s="2"/>
      <c r="B416" s="2"/>
      <c r="C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25" customHeight="1">
      <c r="A417" s="2"/>
      <c r="B417" s="2"/>
      <c r="C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25" customHeight="1">
      <c r="A418" s="2"/>
      <c r="B418" s="2"/>
      <c r="C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25" customHeight="1">
      <c r="A419" s="2"/>
      <c r="B419" s="2"/>
      <c r="C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25" customHeight="1">
      <c r="A420" s="2"/>
      <c r="B420" s="2"/>
      <c r="C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25" customHeight="1">
      <c r="A421" s="2"/>
      <c r="B421" s="2"/>
      <c r="C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25" customHeight="1">
      <c r="A422" s="2"/>
      <c r="B422" s="2"/>
      <c r="C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25" customHeight="1">
      <c r="A423" s="2"/>
      <c r="B423" s="2"/>
      <c r="C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25" customHeight="1">
      <c r="A424" s="2"/>
      <c r="B424" s="2"/>
      <c r="C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25" customHeight="1">
      <c r="A425" s="2"/>
      <c r="B425" s="2"/>
      <c r="C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25" customHeight="1">
      <c r="A426" s="2"/>
      <c r="B426" s="2"/>
      <c r="C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25" customHeight="1">
      <c r="A427" s="2"/>
      <c r="B427" s="2"/>
      <c r="C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25" customHeight="1">
      <c r="A428" s="2"/>
      <c r="B428" s="2"/>
      <c r="C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25" customHeight="1">
      <c r="A429" s="2"/>
      <c r="B429" s="2"/>
      <c r="C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25" customHeight="1">
      <c r="A430" s="2"/>
      <c r="B430" s="2"/>
      <c r="C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25" customHeight="1">
      <c r="A431" s="2"/>
      <c r="B431" s="2"/>
      <c r="C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25" customHeight="1">
      <c r="A432" s="2"/>
      <c r="B432" s="2"/>
      <c r="C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25" customHeight="1">
      <c r="A433" s="2"/>
      <c r="B433" s="2"/>
      <c r="C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25" customHeight="1">
      <c r="A434" s="2"/>
      <c r="B434" s="2"/>
      <c r="C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25" customHeight="1">
      <c r="A435" s="2"/>
      <c r="B435" s="2"/>
      <c r="C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25" customHeight="1">
      <c r="A436" s="2"/>
      <c r="B436" s="2"/>
      <c r="C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25" customHeight="1">
      <c r="A437" s="2"/>
      <c r="B437" s="2"/>
      <c r="C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25" customHeight="1">
      <c r="A438" s="2"/>
      <c r="B438" s="2"/>
      <c r="C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25" customHeight="1">
      <c r="A439" s="2"/>
      <c r="B439" s="2"/>
      <c r="C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25" customHeight="1">
      <c r="A440" s="2"/>
      <c r="B440" s="2"/>
      <c r="C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25" customHeight="1">
      <c r="A441" s="2"/>
      <c r="B441" s="2"/>
      <c r="C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25" customHeight="1">
      <c r="A442" s="2"/>
      <c r="B442" s="2"/>
      <c r="C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25" customHeight="1">
      <c r="A443" s="2"/>
      <c r="B443" s="2"/>
      <c r="C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25" customHeight="1">
      <c r="A444" s="2"/>
      <c r="B444" s="2"/>
      <c r="C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25" customHeight="1">
      <c r="A445" s="2"/>
      <c r="B445" s="2"/>
      <c r="C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25" customHeight="1">
      <c r="A446" s="2"/>
      <c r="B446" s="2"/>
      <c r="C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25" customHeight="1">
      <c r="A447" s="2"/>
      <c r="B447" s="2"/>
      <c r="C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25" customHeight="1">
      <c r="A448" s="2"/>
      <c r="B448" s="2"/>
      <c r="C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25" customHeight="1">
      <c r="A449" s="2"/>
      <c r="B449" s="2"/>
      <c r="C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25" customHeight="1">
      <c r="A450" s="2"/>
      <c r="B450" s="2"/>
      <c r="C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25" customHeight="1">
      <c r="A451" s="2"/>
      <c r="B451" s="2"/>
      <c r="C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25" customHeight="1">
      <c r="A452" s="2"/>
      <c r="B452" s="2"/>
      <c r="C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25" customHeight="1">
      <c r="A453" s="2"/>
      <c r="B453" s="2"/>
      <c r="C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25" customHeight="1">
      <c r="A454" s="2"/>
      <c r="B454" s="2"/>
      <c r="C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25" customHeight="1">
      <c r="A455" s="2"/>
      <c r="B455" s="2"/>
      <c r="C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25" customHeight="1">
      <c r="A456" s="2"/>
      <c r="B456" s="2"/>
      <c r="C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25" customHeight="1">
      <c r="A457" s="2"/>
      <c r="B457" s="2"/>
      <c r="C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25" customHeight="1">
      <c r="A458" s="2"/>
      <c r="B458" s="2"/>
      <c r="C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25" customHeight="1">
      <c r="A459" s="2"/>
      <c r="B459" s="2"/>
      <c r="C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25" customHeight="1">
      <c r="A460" s="2"/>
      <c r="B460" s="2"/>
      <c r="C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25" customHeight="1">
      <c r="A461" s="2"/>
      <c r="B461" s="2"/>
      <c r="C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25" customHeight="1">
      <c r="A462" s="2"/>
      <c r="B462" s="2"/>
      <c r="C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25" customHeight="1">
      <c r="A463" s="2"/>
      <c r="B463" s="2"/>
      <c r="C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25" customHeight="1">
      <c r="A464" s="2"/>
      <c r="B464" s="2"/>
      <c r="C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25" customHeight="1">
      <c r="A465" s="2"/>
      <c r="B465" s="2"/>
      <c r="C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25" customHeight="1">
      <c r="A466" s="2"/>
      <c r="B466" s="2"/>
      <c r="C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25" customHeight="1">
      <c r="A467" s="2"/>
      <c r="B467" s="2"/>
      <c r="C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25" customHeight="1">
      <c r="A468" s="2"/>
      <c r="B468" s="2"/>
      <c r="C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25" customHeight="1">
      <c r="A469" s="2"/>
      <c r="B469" s="2"/>
      <c r="C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25" customHeight="1">
      <c r="A470" s="2"/>
      <c r="B470" s="2"/>
      <c r="C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25" customHeight="1">
      <c r="A471" s="2"/>
      <c r="B471" s="2"/>
      <c r="C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25" customHeight="1">
      <c r="A472" s="2"/>
      <c r="B472" s="2"/>
      <c r="C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25" customHeight="1">
      <c r="A473" s="2"/>
      <c r="B473" s="2"/>
      <c r="C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25" customHeight="1">
      <c r="A474" s="2"/>
      <c r="B474" s="2"/>
      <c r="C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25" customHeight="1">
      <c r="A475" s="2"/>
      <c r="B475" s="2"/>
      <c r="C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25" customHeight="1">
      <c r="A476" s="2"/>
      <c r="B476" s="2"/>
      <c r="C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25" customHeight="1">
      <c r="A477" s="2"/>
      <c r="B477" s="2"/>
      <c r="C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25" customHeight="1">
      <c r="A478" s="2"/>
      <c r="B478" s="2"/>
      <c r="C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25" customHeight="1">
      <c r="A479" s="2"/>
      <c r="B479" s="2"/>
      <c r="C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25" customHeight="1">
      <c r="A480" s="2"/>
      <c r="B480" s="2"/>
      <c r="C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25" customHeight="1">
      <c r="A481" s="2"/>
      <c r="B481" s="2"/>
      <c r="C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25" customHeight="1">
      <c r="A482" s="2"/>
      <c r="B482" s="2"/>
      <c r="C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25" customHeight="1">
      <c r="A483" s="2"/>
      <c r="B483" s="2"/>
      <c r="C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25" customHeight="1">
      <c r="A484" s="2"/>
      <c r="B484" s="2"/>
      <c r="C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25" customHeight="1">
      <c r="A485" s="2"/>
      <c r="B485" s="2"/>
      <c r="C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25" customHeight="1">
      <c r="A486" s="2"/>
      <c r="B486" s="2"/>
      <c r="C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25" customHeight="1">
      <c r="A487" s="2"/>
      <c r="B487" s="2"/>
      <c r="C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25" customHeight="1">
      <c r="A488" s="2"/>
      <c r="B488" s="2"/>
      <c r="C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25" customHeight="1">
      <c r="A489" s="2"/>
      <c r="B489" s="2"/>
      <c r="C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25" customHeight="1">
      <c r="A490" s="2"/>
      <c r="B490" s="2"/>
      <c r="C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25" customHeight="1">
      <c r="A491" s="2"/>
      <c r="B491" s="2"/>
      <c r="C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25" customHeight="1">
      <c r="A492" s="2"/>
      <c r="B492" s="2"/>
      <c r="C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25" customHeight="1">
      <c r="A493" s="2"/>
      <c r="B493" s="2"/>
      <c r="C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25" customHeight="1">
      <c r="A494" s="2"/>
      <c r="B494" s="2"/>
      <c r="C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25" customHeight="1">
      <c r="A495" s="2"/>
      <c r="B495" s="2"/>
      <c r="C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25" customHeight="1">
      <c r="A496" s="2"/>
      <c r="B496" s="2"/>
      <c r="C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25" customHeight="1">
      <c r="A497" s="2"/>
      <c r="B497" s="2"/>
      <c r="C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25" customHeight="1">
      <c r="A498" s="2"/>
      <c r="B498" s="2"/>
      <c r="C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25" customHeight="1">
      <c r="A499" s="2"/>
      <c r="B499" s="2"/>
      <c r="C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25" customHeight="1">
      <c r="A500" s="2"/>
      <c r="B500" s="2"/>
      <c r="C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25" customHeight="1">
      <c r="A501" s="2"/>
      <c r="B501" s="2"/>
      <c r="C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25" customHeight="1">
      <c r="A502" s="2"/>
      <c r="B502" s="2"/>
      <c r="C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25" customHeight="1">
      <c r="A503" s="2"/>
      <c r="B503" s="2"/>
      <c r="C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25" customHeight="1">
      <c r="A504" s="2"/>
      <c r="B504" s="2"/>
      <c r="C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25" customHeight="1">
      <c r="A505" s="2"/>
      <c r="B505" s="2"/>
      <c r="C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25" customHeight="1">
      <c r="A506" s="2"/>
      <c r="B506" s="2"/>
      <c r="C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25" customHeight="1">
      <c r="A507" s="2"/>
      <c r="B507" s="2"/>
      <c r="C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25" customHeight="1">
      <c r="A508" s="2"/>
      <c r="B508" s="2"/>
      <c r="C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25" customHeight="1">
      <c r="A509" s="2"/>
      <c r="B509" s="2"/>
      <c r="C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25" customHeight="1">
      <c r="A510" s="2"/>
      <c r="B510" s="2"/>
      <c r="C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25" customHeight="1">
      <c r="A511" s="2"/>
      <c r="B511" s="2"/>
      <c r="C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25" customHeight="1">
      <c r="A512" s="2"/>
      <c r="B512" s="2"/>
      <c r="C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25" customHeight="1">
      <c r="A513" s="2"/>
      <c r="B513" s="2"/>
      <c r="C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25" customHeight="1">
      <c r="A514" s="2"/>
      <c r="B514" s="2"/>
      <c r="C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25" customHeight="1">
      <c r="A515" s="2"/>
      <c r="B515" s="2"/>
      <c r="C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25" customHeight="1">
      <c r="A516" s="2"/>
      <c r="B516" s="2"/>
      <c r="C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25" customHeight="1">
      <c r="A517" s="2"/>
      <c r="B517" s="2"/>
      <c r="C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25" customHeight="1">
      <c r="A518" s="2"/>
      <c r="B518" s="2"/>
      <c r="C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25" customHeight="1">
      <c r="A519" s="2"/>
      <c r="B519" s="2"/>
      <c r="C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25" customHeight="1">
      <c r="A520" s="2"/>
      <c r="B520" s="2"/>
      <c r="C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25" customHeight="1">
      <c r="A521" s="2"/>
      <c r="B521" s="2"/>
      <c r="C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25" customHeight="1">
      <c r="A522" s="2"/>
      <c r="B522" s="2"/>
      <c r="C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25" customHeight="1">
      <c r="A523" s="2"/>
      <c r="B523" s="2"/>
      <c r="C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25" customHeight="1">
      <c r="A524" s="2"/>
      <c r="B524" s="2"/>
      <c r="C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25" customHeight="1">
      <c r="A525" s="2"/>
      <c r="B525" s="2"/>
      <c r="C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25" customHeight="1">
      <c r="A526" s="2"/>
      <c r="B526" s="2"/>
      <c r="C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25" customHeight="1">
      <c r="A527" s="2"/>
      <c r="B527" s="2"/>
      <c r="C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25" customHeight="1">
      <c r="A528" s="2"/>
      <c r="B528" s="2"/>
      <c r="C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25" customHeight="1">
      <c r="A529" s="2"/>
      <c r="B529" s="2"/>
      <c r="C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25" customHeight="1">
      <c r="A530" s="2"/>
      <c r="B530" s="2"/>
      <c r="C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25" customHeight="1">
      <c r="A531" s="2"/>
      <c r="B531" s="2"/>
      <c r="C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25" customHeight="1">
      <c r="A532" s="2"/>
      <c r="B532" s="2"/>
      <c r="C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25" customHeight="1">
      <c r="A533" s="2"/>
      <c r="B533" s="2"/>
      <c r="C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25" customHeight="1">
      <c r="A534" s="2"/>
      <c r="B534" s="2"/>
      <c r="C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25" customHeight="1">
      <c r="A535" s="2"/>
      <c r="B535" s="2"/>
      <c r="C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25" customHeight="1">
      <c r="A536" s="2"/>
      <c r="B536" s="2"/>
      <c r="C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25" customHeight="1">
      <c r="A537" s="2"/>
      <c r="B537" s="2"/>
      <c r="C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25" customHeight="1">
      <c r="A538" s="2"/>
      <c r="B538" s="2"/>
      <c r="C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25" customHeight="1">
      <c r="A539" s="2"/>
      <c r="B539" s="2"/>
      <c r="C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25" customHeight="1">
      <c r="A540" s="2"/>
      <c r="B540" s="2"/>
      <c r="C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25" customHeight="1">
      <c r="A541" s="2"/>
      <c r="B541" s="2"/>
      <c r="C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25" customHeight="1">
      <c r="A542" s="2"/>
      <c r="B542" s="2"/>
      <c r="C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25" customHeight="1">
      <c r="A543" s="2"/>
      <c r="B543" s="2"/>
      <c r="C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25" customHeight="1">
      <c r="A544" s="2"/>
      <c r="B544" s="2"/>
      <c r="C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25" customHeight="1">
      <c r="A545" s="2"/>
      <c r="B545" s="2"/>
      <c r="C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25" customHeight="1">
      <c r="A546" s="2"/>
      <c r="B546" s="2"/>
      <c r="C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25" customHeight="1">
      <c r="A547" s="2"/>
      <c r="B547" s="2"/>
      <c r="C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25" customHeight="1">
      <c r="A548" s="2"/>
      <c r="B548" s="2"/>
      <c r="C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25" customHeight="1">
      <c r="A549" s="2"/>
      <c r="B549" s="2"/>
      <c r="C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25" customHeight="1">
      <c r="A550" s="2"/>
      <c r="B550" s="2"/>
      <c r="C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25" customHeight="1">
      <c r="A551" s="2"/>
      <c r="B551" s="2"/>
      <c r="C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25" customHeight="1">
      <c r="A552" s="2"/>
      <c r="B552" s="2"/>
      <c r="C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25" customHeight="1">
      <c r="A553" s="2"/>
      <c r="B553" s="2"/>
      <c r="C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25" customHeight="1">
      <c r="A554" s="2"/>
      <c r="B554" s="2"/>
      <c r="C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25" customHeight="1">
      <c r="A555" s="2"/>
      <c r="B555" s="2"/>
      <c r="C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25" customHeight="1">
      <c r="A556" s="2"/>
      <c r="B556" s="2"/>
      <c r="C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25" customHeight="1">
      <c r="A557" s="2"/>
      <c r="B557" s="2"/>
      <c r="C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25" customHeight="1">
      <c r="A558" s="2"/>
      <c r="B558" s="2"/>
      <c r="C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25" customHeight="1">
      <c r="A559" s="2"/>
      <c r="B559" s="2"/>
      <c r="C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25" customHeight="1">
      <c r="A560" s="2"/>
      <c r="B560" s="2"/>
      <c r="C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25" customHeight="1">
      <c r="A561" s="2"/>
      <c r="B561" s="2"/>
      <c r="C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25" customHeight="1">
      <c r="A562" s="2"/>
      <c r="B562" s="2"/>
      <c r="C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25" customHeight="1">
      <c r="A563" s="2"/>
      <c r="B563" s="2"/>
      <c r="C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25" customHeight="1">
      <c r="A564" s="2"/>
      <c r="B564" s="2"/>
      <c r="C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25" customHeight="1">
      <c r="A565" s="2"/>
      <c r="B565" s="2"/>
      <c r="C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25" customHeight="1">
      <c r="A566" s="2"/>
      <c r="B566" s="2"/>
      <c r="C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25" customHeight="1">
      <c r="A567" s="2"/>
      <c r="B567" s="2"/>
      <c r="C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25" customHeight="1">
      <c r="A568" s="2"/>
      <c r="B568" s="2"/>
      <c r="C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25" customHeight="1">
      <c r="A569" s="2"/>
      <c r="B569" s="2"/>
      <c r="C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25" customHeight="1">
      <c r="A570" s="2"/>
      <c r="B570" s="2"/>
      <c r="C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25" customHeight="1">
      <c r="A571" s="2"/>
      <c r="B571" s="2"/>
      <c r="C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25" customHeight="1">
      <c r="A572" s="2"/>
      <c r="B572" s="2"/>
      <c r="C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25" customHeight="1">
      <c r="A573" s="2"/>
      <c r="B573" s="2"/>
      <c r="C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25" customHeight="1">
      <c r="A574" s="2"/>
      <c r="B574" s="2"/>
      <c r="C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25" customHeight="1">
      <c r="A575" s="2"/>
      <c r="B575" s="2"/>
      <c r="C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25" customHeight="1">
      <c r="A576" s="2"/>
      <c r="B576" s="2"/>
      <c r="C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25" customHeight="1">
      <c r="A577" s="2"/>
      <c r="B577" s="2"/>
      <c r="C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25" customHeight="1">
      <c r="A578" s="2"/>
      <c r="B578" s="2"/>
      <c r="C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25" customHeight="1">
      <c r="A579" s="2"/>
      <c r="B579" s="2"/>
      <c r="C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25" customHeight="1">
      <c r="A580" s="2"/>
      <c r="B580" s="2"/>
      <c r="C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25" customHeight="1">
      <c r="A581" s="2"/>
      <c r="B581" s="2"/>
      <c r="C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25" customHeight="1">
      <c r="A582" s="2"/>
      <c r="B582" s="2"/>
      <c r="C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25" customHeight="1">
      <c r="A583" s="2"/>
      <c r="B583" s="2"/>
      <c r="C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25" customHeight="1">
      <c r="A584" s="2"/>
      <c r="B584" s="2"/>
      <c r="C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25" customHeight="1">
      <c r="A585" s="2"/>
      <c r="B585" s="2"/>
      <c r="C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25" customHeight="1">
      <c r="A586" s="2"/>
      <c r="B586" s="2"/>
      <c r="C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25" customHeight="1">
      <c r="A587" s="2"/>
      <c r="B587" s="2"/>
      <c r="C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25" customHeight="1">
      <c r="A588" s="2"/>
      <c r="B588" s="2"/>
      <c r="C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25" customHeight="1">
      <c r="A589" s="2"/>
      <c r="B589" s="2"/>
      <c r="C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25" customHeight="1">
      <c r="A590" s="2"/>
      <c r="B590" s="2"/>
      <c r="C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25" customHeight="1">
      <c r="A591" s="2"/>
      <c r="B591" s="2"/>
      <c r="C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25" customHeight="1">
      <c r="A592" s="2"/>
      <c r="B592" s="2"/>
      <c r="C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25" customHeight="1">
      <c r="A593" s="2"/>
      <c r="B593" s="2"/>
      <c r="C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25" customHeight="1">
      <c r="A594" s="2"/>
      <c r="B594" s="2"/>
      <c r="C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25" customHeight="1">
      <c r="A595" s="2"/>
      <c r="B595" s="2"/>
      <c r="C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25" customHeight="1">
      <c r="A596" s="2"/>
      <c r="B596" s="2"/>
      <c r="C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25" customHeight="1">
      <c r="A597" s="2"/>
      <c r="B597" s="2"/>
      <c r="C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25" customHeight="1">
      <c r="A598" s="2"/>
      <c r="B598" s="2"/>
      <c r="C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25" customHeight="1">
      <c r="A599" s="2"/>
      <c r="B599" s="2"/>
      <c r="C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25" customHeight="1">
      <c r="A600" s="2"/>
      <c r="B600" s="2"/>
      <c r="C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25" customHeight="1">
      <c r="A601" s="2"/>
      <c r="B601" s="2"/>
      <c r="C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25" customHeight="1">
      <c r="A602" s="2"/>
      <c r="B602" s="2"/>
      <c r="C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25" customHeight="1">
      <c r="A603" s="2"/>
      <c r="B603" s="2"/>
      <c r="C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25" customHeight="1">
      <c r="A604" s="2"/>
      <c r="B604" s="2"/>
      <c r="C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25" customHeight="1">
      <c r="A605" s="2"/>
      <c r="B605" s="2"/>
      <c r="C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25" customHeight="1">
      <c r="A606" s="2"/>
      <c r="B606" s="2"/>
      <c r="C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25" customHeight="1">
      <c r="A607" s="2"/>
      <c r="B607" s="2"/>
      <c r="C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25" customHeight="1">
      <c r="A608" s="2"/>
      <c r="B608" s="2"/>
      <c r="C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25" customHeight="1">
      <c r="A609" s="2"/>
      <c r="B609" s="2"/>
      <c r="C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25" customHeight="1">
      <c r="A610" s="2"/>
      <c r="B610" s="2"/>
      <c r="C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25" customHeight="1">
      <c r="A611" s="2"/>
      <c r="B611" s="2"/>
      <c r="C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25" customHeight="1">
      <c r="A612" s="2"/>
      <c r="B612" s="2"/>
      <c r="C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25" customHeight="1">
      <c r="A613" s="2"/>
      <c r="B613" s="2"/>
      <c r="C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25" customHeight="1">
      <c r="A614" s="2"/>
      <c r="B614" s="2"/>
      <c r="C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25" customHeight="1">
      <c r="A615" s="2"/>
      <c r="B615" s="2"/>
      <c r="C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25" customHeight="1">
      <c r="A616" s="2"/>
      <c r="B616" s="2"/>
      <c r="C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25" customHeight="1">
      <c r="A617" s="2"/>
      <c r="B617" s="2"/>
      <c r="C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25" customHeight="1">
      <c r="A618" s="2"/>
      <c r="B618" s="2"/>
      <c r="C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25" customHeight="1">
      <c r="A619" s="2"/>
      <c r="B619" s="2"/>
      <c r="C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25" customHeight="1">
      <c r="A620" s="2"/>
      <c r="B620" s="2"/>
      <c r="C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25" customHeight="1">
      <c r="A621" s="2"/>
      <c r="B621" s="2"/>
      <c r="C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25" customHeight="1">
      <c r="A622" s="2"/>
      <c r="B622" s="2"/>
      <c r="C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25" customHeight="1">
      <c r="A623" s="2"/>
      <c r="B623" s="2"/>
      <c r="C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25" customHeight="1">
      <c r="A624" s="2"/>
      <c r="B624" s="2"/>
      <c r="C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25" customHeight="1">
      <c r="A625" s="2"/>
      <c r="B625" s="2"/>
      <c r="C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25" customHeight="1">
      <c r="A626" s="2"/>
      <c r="B626" s="2"/>
      <c r="C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25" customHeight="1">
      <c r="A627" s="2"/>
      <c r="B627" s="2"/>
      <c r="C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25" customHeight="1">
      <c r="A628" s="2"/>
      <c r="B628" s="2"/>
      <c r="C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25" customHeight="1">
      <c r="A629" s="2"/>
      <c r="B629" s="2"/>
      <c r="C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25" customHeight="1">
      <c r="A630" s="2"/>
      <c r="B630" s="2"/>
      <c r="C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25" customHeight="1">
      <c r="A631" s="2"/>
      <c r="B631" s="2"/>
      <c r="C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25" customHeight="1">
      <c r="A632" s="2"/>
      <c r="B632" s="2"/>
      <c r="C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25" customHeight="1">
      <c r="A633" s="2"/>
      <c r="B633" s="2"/>
      <c r="C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25" customHeight="1">
      <c r="A634" s="2"/>
      <c r="B634" s="2"/>
      <c r="C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25" customHeight="1">
      <c r="A635" s="2"/>
      <c r="B635" s="2"/>
      <c r="C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25" customHeight="1">
      <c r="A636" s="2"/>
      <c r="B636" s="2"/>
      <c r="C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25" customHeight="1">
      <c r="A637" s="2"/>
      <c r="B637" s="2"/>
      <c r="C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25" customHeight="1">
      <c r="A638" s="2"/>
      <c r="B638" s="2"/>
      <c r="C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25" customHeight="1">
      <c r="A639" s="2"/>
      <c r="B639" s="2"/>
      <c r="C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25" customHeight="1">
      <c r="A640" s="2"/>
      <c r="B640" s="2"/>
      <c r="C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25" customHeight="1">
      <c r="A641" s="2"/>
      <c r="B641" s="2"/>
      <c r="C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25" customHeight="1">
      <c r="A642" s="2"/>
      <c r="B642" s="2"/>
      <c r="C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25" customHeight="1">
      <c r="A643" s="2"/>
      <c r="B643" s="2"/>
      <c r="C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25" customHeight="1">
      <c r="A644" s="2"/>
      <c r="B644" s="2"/>
      <c r="C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25" customHeight="1">
      <c r="A645" s="2"/>
      <c r="B645" s="2"/>
      <c r="C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25" customHeight="1">
      <c r="A646" s="2"/>
      <c r="B646" s="2"/>
      <c r="C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25" customHeight="1">
      <c r="A647" s="2"/>
      <c r="B647" s="2"/>
      <c r="C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25" customHeight="1">
      <c r="A648" s="2"/>
      <c r="B648" s="2"/>
      <c r="C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25" customHeight="1">
      <c r="A649" s="2"/>
      <c r="B649" s="2"/>
      <c r="C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25" customHeight="1">
      <c r="A650" s="2"/>
      <c r="B650" s="2"/>
      <c r="C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25" customHeight="1">
      <c r="A651" s="2"/>
      <c r="B651" s="2"/>
      <c r="C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25" customHeight="1">
      <c r="A652" s="2"/>
      <c r="B652" s="2"/>
      <c r="C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25" customHeight="1">
      <c r="A653" s="2"/>
      <c r="B653" s="2"/>
      <c r="C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25" customHeight="1">
      <c r="A654" s="2"/>
      <c r="B654" s="2"/>
      <c r="C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25" customHeight="1">
      <c r="A655" s="2"/>
      <c r="B655" s="2"/>
      <c r="C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25" customHeight="1">
      <c r="A656" s="2"/>
      <c r="B656" s="2"/>
      <c r="C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25" customHeight="1">
      <c r="A657" s="2"/>
      <c r="B657" s="2"/>
      <c r="C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25" customHeight="1">
      <c r="A658" s="2"/>
      <c r="B658" s="2"/>
      <c r="C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25" customHeight="1">
      <c r="A659" s="2"/>
      <c r="B659" s="2"/>
      <c r="C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25" customHeight="1">
      <c r="A660" s="2"/>
      <c r="B660" s="2"/>
      <c r="C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25" customHeight="1">
      <c r="A661" s="2"/>
      <c r="B661" s="2"/>
      <c r="C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25" customHeight="1">
      <c r="A662" s="2"/>
      <c r="B662" s="2"/>
      <c r="C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25" customHeight="1">
      <c r="A663" s="2"/>
      <c r="B663" s="2"/>
      <c r="C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25" customHeight="1">
      <c r="A664" s="2"/>
      <c r="B664" s="2"/>
      <c r="C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25" customHeight="1">
      <c r="A665" s="2"/>
      <c r="B665" s="2"/>
      <c r="C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25" customHeight="1">
      <c r="A666" s="2"/>
      <c r="B666" s="2"/>
      <c r="C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25" customHeight="1">
      <c r="A667" s="2"/>
      <c r="B667" s="2"/>
      <c r="C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25" customHeight="1">
      <c r="A668" s="2"/>
      <c r="B668" s="2"/>
      <c r="C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25" customHeight="1">
      <c r="A669" s="2"/>
      <c r="B669" s="2"/>
      <c r="C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25" customHeight="1">
      <c r="A670" s="2"/>
      <c r="B670" s="2"/>
      <c r="C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25" customHeight="1">
      <c r="A671" s="2"/>
      <c r="B671" s="2"/>
      <c r="C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25" customHeight="1">
      <c r="A672" s="2"/>
      <c r="B672" s="2"/>
      <c r="C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25" customHeight="1">
      <c r="A673" s="2"/>
      <c r="B673" s="2"/>
      <c r="C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25" customHeight="1">
      <c r="A674" s="2"/>
      <c r="B674" s="2"/>
      <c r="C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25" customHeight="1">
      <c r="A675" s="2"/>
      <c r="B675" s="2"/>
      <c r="C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25" customHeight="1">
      <c r="A676" s="2"/>
      <c r="B676" s="2"/>
      <c r="C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25" customHeight="1">
      <c r="A677" s="2"/>
      <c r="B677" s="2"/>
      <c r="C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25" customHeight="1">
      <c r="A678" s="2"/>
      <c r="B678" s="2"/>
      <c r="C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25" customHeight="1">
      <c r="A679" s="2"/>
      <c r="B679" s="2"/>
      <c r="C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25" customHeight="1">
      <c r="A680" s="2"/>
      <c r="B680" s="2"/>
      <c r="C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25" customHeight="1">
      <c r="A681" s="2"/>
      <c r="B681" s="2"/>
      <c r="C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25" customHeight="1">
      <c r="A682" s="2"/>
      <c r="B682" s="2"/>
      <c r="C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25" customHeight="1">
      <c r="A683" s="2"/>
      <c r="B683" s="2"/>
      <c r="C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25" customHeight="1">
      <c r="A684" s="2"/>
      <c r="B684" s="2"/>
      <c r="C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25" customHeight="1">
      <c r="A685" s="2"/>
      <c r="B685" s="2"/>
      <c r="C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25" customHeight="1">
      <c r="A686" s="2"/>
      <c r="B686" s="2"/>
      <c r="C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25" customHeight="1">
      <c r="A687" s="2"/>
      <c r="B687" s="2"/>
      <c r="C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25" customHeight="1">
      <c r="A688" s="2"/>
      <c r="B688" s="2"/>
      <c r="C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25" customHeight="1">
      <c r="A689" s="2"/>
      <c r="B689" s="2"/>
      <c r="C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25" customHeight="1">
      <c r="A690" s="2"/>
      <c r="B690" s="2"/>
      <c r="C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25" customHeight="1">
      <c r="A691" s="2"/>
      <c r="B691" s="2"/>
      <c r="C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25" customHeight="1">
      <c r="A692" s="2"/>
      <c r="B692" s="2"/>
      <c r="C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25" customHeight="1">
      <c r="A693" s="2"/>
      <c r="B693" s="2"/>
      <c r="C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25" customHeight="1">
      <c r="A694" s="2"/>
      <c r="B694" s="2"/>
      <c r="C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25" customHeight="1">
      <c r="A695" s="2"/>
      <c r="B695" s="2"/>
      <c r="C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25" customHeight="1">
      <c r="A696" s="2"/>
      <c r="B696" s="2"/>
      <c r="C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25" customHeight="1">
      <c r="A697" s="2"/>
      <c r="B697" s="2"/>
      <c r="C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25" customHeight="1">
      <c r="A698" s="2"/>
      <c r="B698" s="2"/>
      <c r="C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25" customHeight="1">
      <c r="A699" s="2"/>
      <c r="B699" s="2"/>
      <c r="C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25" customHeight="1">
      <c r="A700" s="2"/>
      <c r="B700" s="2"/>
      <c r="C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25" customHeight="1">
      <c r="A701" s="2"/>
      <c r="B701" s="2"/>
      <c r="C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25" customHeight="1">
      <c r="A702" s="2"/>
      <c r="B702" s="2"/>
      <c r="C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25" customHeight="1">
      <c r="A703" s="2"/>
      <c r="B703" s="2"/>
      <c r="C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25" customHeight="1">
      <c r="A704" s="2"/>
      <c r="B704" s="2"/>
      <c r="C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25" customHeight="1">
      <c r="A705" s="2"/>
      <c r="B705" s="2"/>
      <c r="C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25" customHeight="1">
      <c r="A706" s="2"/>
      <c r="B706" s="2"/>
      <c r="C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25" customHeight="1">
      <c r="A707" s="2"/>
      <c r="B707" s="2"/>
      <c r="C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25" customHeight="1">
      <c r="A708" s="2"/>
      <c r="B708" s="2"/>
      <c r="C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25" customHeight="1">
      <c r="A709" s="2"/>
      <c r="B709" s="2"/>
      <c r="C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25" customHeight="1">
      <c r="A710" s="2"/>
      <c r="B710" s="2"/>
      <c r="C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25" customHeight="1">
      <c r="A711" s="2"/>
      <c r="B711" s="2"/>
      <c r="C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25" customHeight="1">
      <c r="A712" s="2"/>
      <c r="B712" s="2"/>
      <c r="C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25" customHeight="1">
      <c r="A713" s="2"/>
      <c r="B713" s="2"/>
      <c r="C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25" customHeight="1">
      <c r="A714" s="2"/>
      <c r="B714" s="2"/>
      <c r="C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25" customHeight="1">
      <c r="A715" s="2"/>
      <c r="B715" s="2"/>
      <c r="C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25" customHeight="1">
      <c r="A716" s="2"/>
      <c r="B716" s="2"/>
      <c r="C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25" customHeight="1">
      <c r="A717" s="2"/>
      <c r="B717" s="2"/>
      <c r="C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25" customHeight="1">
      <c r="A718" s="2"/>
      <c r="B718" s="2"/>
      <c r="C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25" customHeight="1">
      <c r="A719" s="2"/>
      <c r="B719" s="2"/>
      <c r="C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25" customHeight="1">
      <c r="A720" s="2"/>
      <c r="B720" s="2"/>
      <c r="C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25" customHeight="1">
      <c r="A721" s="2"/>
      <c r="B721" s="2"/>
      <c r="C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25" customHeight="1">
      <c r="A722" s="2"/>
      <c r="B722" s="2"/>
      <c r="C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25" customHeight="1">
      <c r="A723" s="2"/>
      <c r="B723" s="2"/>
      <c r="C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25" customHeight="1">
      <c r="A724" s="2"/>
      <c r="B724" s="2"/>
      <c r="C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25" customHeight="1">
      <c r="A725" s="2"/>
      <c r="B725" s="2"/>
      <c r="C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25" customHeight="1">
      <c r="A726" s="2"/>
      <c r="B726" s="2"/>
      <c r="C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25" customHeight="1">
      <c r="A727" s="2"/>
      <c r="B727" s="2"/>
      <c r="C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25" customHeight="1">
      <c r="A728" s="2"/>
      <c r="B728" s="2"/>
      <c r="C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25" customHeight="1">
      <c r="A729" s="2"/>
      <c r="B729" s="2"/>
      <c r="C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25" customHeight="1">
      <c r="A730" s="2"/>
      <c r="B730" s="2"/>
      <c r="C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25" customHeight="1">
      <c r="A731" s="2"/>
      <c r="B731" s="2"/>
      <c r="C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25" customHeight="1">
      <c r="A732" s="2"/>
      <c r="B732" s="2"/>
      <c r="C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25" customHeight="1">
      <c r="A733" s="2"/>
      <c r="B733" s="2"/>
      <c r="C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25" customHeight="1">
      <c r="A734" s="2"/>
      <c r="B734" s="2"/>
      <c r="C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25" customHeight="1">
      <c r="A735" s="2"/>
      <c r="B735" s="2"/>
      <c r="C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25" customHeight="1">
      <c r="A736" s="2"/>
      <c r="B736" s="2"/>
      <c r="C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25" customHeight="1">
      <c r="A737" s="2"/>
      <c r="B737" s="2"/>
      <c r="C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25" customHeight="1">
      <c r="A738" s="2"/>
      <c r="B738" s="2"/>
      <c r="C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25" customHeight="1">
      <c r="A739" s="2"/>
      <c r="B739" s="2"/>
      <c r="C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25" customHeight="1">
      <c r="A740" s="2"/>
      <c r="B740" s="2"/>
      <c r="C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25" customHeight="1">
      <c r="A741" s="2"/>
      <c r="B741" s="2"/>
      <c r="C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25" customHeight="1">
      <c r="A742" s="2"/>
      <c r="B742" s="2"/>
      <c r="C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25" customHeight="1">
      <c r="A743" s="2"/>
      <c r="B743" s="2"/>
      <c r="C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25" customHeight="1">
      <c r="A744" s="2"/>
      <c r="B744" s="2"/>
      <c r="C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25" customHeight="1">
      <c r="A745" s="2"/>
      <c r="B745" s="2"/>
      <c r="C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25" customHeight="1">
      <c r="A746" s="2"/>
      <c r="B746" s="2"/>
      <c r="C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25" customHeight="1">
      <c r="A747" s="2"/>
      <c r="B747" s="2"/>
      <c r="C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25" customHeight="1">
      <c r="A748" s="2"/>
      <c r="B748" s="2"/>
      <c r="C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25" customHeight="1">
      <c r="A749" s="2"/>
      <c r="B749" s="2"/>
      <c r="C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25" customHeight="1">
      <c r="A750" s="2"/>
      <c r="B750" s="2"/>
      <c r="C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25" customHeight="1">
      <c r="A751" s="2"/>
      <c r="B751" s="2"/>
      <c r="C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25" customHeight="1">
      <c r="A752" s="2"/>
      <c r="B752" s="2"/>
      <c r="C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25" customHeight="1">
      <c r="A753" s="2"/>
      <c r="B753" s="2"/>
      <c r="C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25" customHeight="1">
      <c r="A754" s="2"/>
      <c r="B754" s="2"/>
      <c r="C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25" customHeight="1">
      <c r="A755" s="2"/>
      <c r="B755" s="2"/>
      <c r="C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25" customHeight="1">
      <c r="A756" s="2"/>
      <c r="B756" s="2"/>
      <c r="C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25" customHeight="1">
      <c r="A757" s="2"/>
      <c r="B757" s="2"/>
      <c r="C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25" customHeight="1">
      <c r="A758" s="2"/>
      <c r="B758" s="2"/>
      <c r="C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25" customHeight="1">
      <c r="A759" s="2"/>
      <c r="B759" s="2"/>
      <c r="C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25" customHeight="1">
      <c r="A760" s="2"/>
      <c r="B760" s="2"/>
      <c r="C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25" customHeight="1">
      <c r="A761" s="2"/>
      <c r="B761" s="2"/>
      <c r="C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25" customHeight="1">
      <c r="A762" s="2"/>
      <c r="B762" s="2"/>
      <c r="C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25" customHeight="1">
      <c r="A763" s="2"/>
      <c r="B763" s="2"/>
      <c r="C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25" customHeight="1">
      <c r="A764" s="2"/>
      <c r="B764" s="2"/>
      <c r="C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25" customHeight="1">
      <c r="A765" s="2"/>
      <c r="B765" s="2"/>
      <c r="C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25" customHeight="1">
      <c r="A766" s="2"/>
      <c r="B766" s="2"/>
      <c r="C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25" customHeight="1">
      <c r="A767" s="2"/>
      <c r="B767" s="2"/>
      <c r="C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25" customHeight="1">
      <c r="A768" s="2"/>
      <c r="B768" s="2"/>
      <c r="C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25" customHeight="1">
      <c r="A769" s="2"/>
      <c r="B769" s="2"/>
      <c r="C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25" customHeight="1">
      <c r="A770" s="2"/>
      <c r="B770" s="2"/>
      <c r="C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25" customHeight="1">
      <c r="A771" s="2"/>
      <c r="B771" s="2"/>
      <c r="C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25" customHeight="1">
      <c r="A772" s="2"/>
      <c r="B772" s="2"/>
      <c r="C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25" customHeight="1">
      <c r="A773" s="2"/>
      <c r="B773" s="2"/>
      <c r="C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25" customHeight="1">
      <c r="A774" s="2"/>
      <c r="B774" s="2"/>
      <c r="C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25" customHeight="1">
      <c r="A775" s="2"/>
      <c r="B775" s="2"/>
      <c r="C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25" customHeight="1">
      <c r="A776" s="2"/>
      <c r="B776" s="2"/>
      <c r="C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25" customHeight="1">
      <c r="A777" s="2"/>
      <c r="B777" s="2"/>
      <c r="C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25" customHeight="1">
      <c r="A778" s="2"/>
      <c r="B778" s="2"/>
      <c r="C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25" customHeight="1">
      <c r="A779" s="2"/>
      <c r="B779" s="2"/>
      <c r="C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25" customHeight="1">
      <c r="A780" s="2"/>
      <c r="B780" s="2"/>
      <c r="C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25" customHeight="1">
      <c r="A781" s="2"/>
      <c r="B781" s="2"/>
      <c r="C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25" customHeight="1">
      <c r="A782" s="2"/>
      <c r="B782" s="2"/>
      <c r="C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25" customHeight="1">
      <c r="A783" s="2"/>
      <c r="B783" s="2"/>
      <c r="C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25" customHeight="1">
      <c r="A784" s="2"/>
      <c r="B784" s="2"/>
      <c r="C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25" customHeight="1">
      <c r="A785" s="2"/>
      <c r="B785" s="2"/>
      <c r="C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25" customHeight="1">
      <c r="A786" s="2"/>
      <c r="B786" s="2"/>
      <c r="C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25" customHeight="1">
      <c r="A787" s="2"/>
      <c r="B787" s="2"/>
      <c r="C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25" customHeight="1">
      <c r="A788" s="2"/>
      <c r="B788" s="2"/>
      <c r="C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25" customHeight="1">
      <c r="A789" s="2"/>
      <c r="B789" s="2"/>
      <c r="C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25" customHeight="1">
      <c r="A790" s="2"/>
      <c r="B790" s="2"/>
      <c r="C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25" customHeight="1">
      <c r="A791" s="2"/>
      <c r="B791" s="2"/>
      <c r="C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25" customHeight="1">
      <c r="A792" s="2"/>
      <c r="B792" s="2"/>
      <c r="C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25" customHeight="1">
      <c r="A793" s="2"/>
      <c r="B793" s="2"/>
      <c r="C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25" customHeight="1">
      <c r="A794" s="2"/>
      <c r="B794" s="2"/>
      <c r="C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25" customHeight="1">
      <c r="A795" s="2"/>
      <c r="B795" s="2"/>
      <c r="C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25" customHeight="1">
      <c r="A796" s="2"/>
      <c r="B796" s="2"/>
      <c r="C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25" customHeight="1">
      <c r="A797" s="2"/>
      <c r="B797" s="2"/>
      <c r="C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25" customHeight="1">
      <c r="A798" s="2"/>
      <c r="B798" s="2"/>
      <c r="C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25" customHeight="1">
      <c r="A799" s="2"/>
      <c r="B799" s="2"/>
      <c r="C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25" customHeight="1">
      <c r="A800" s="2"/>
      <c r="B800" s="2"/>
      <c r="C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25" customHeight="1">
      <c r="A801" s="2"/>
      <c r="B801" s="2"/>
      <c r="C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25" customHeight="1">
      <c r="A802" s="2"/>
      <c r="B802" s="2"/>
      <c r="C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25" customHeight="1">
      <c r="A803" s="2"/>
      <c r="B803" s="2"/>
      <c r="C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25" customHeight="1">
      <c r="A804" s="2"/>
      <c r="B804" s="2"/>
      <c r="C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25" customHeight="1">
      <c r="A805" s="2"/>
      <c r="B805" s="2"/>
      <c r="C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25" customHeight="1">
      <c r="A806" s="2"/>
      <c r="B806" s="2"/>
      <c r="C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25" customHeight="1">
      <c r="A807" s="2"/>
      <c r="B807" s="2"/>
      <c r="C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25" customHeight="1">
      <c r="A808" s="2"/>
      <c r="B808" s="2"/>
      <c r="C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25" customHeight="1">
      <c r="A809" s="2"/>
      <c r="B809" s="2"/>
      <c r="C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25" customHeight="1">
      <c r="A810" s="2"/>
      <c r="B810" s="2"/>
      <c r="C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25" customHeight="1">
      <c r="A811" s="2"/>
      <c r="B811" s="2"/>
      <c r="C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25" customHeight="1">
      <c r="A812" s="2"/>
      <c r="B812" s="2"/>
      <c r="C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25" customHeight="1">
      <c r="A813" s="2"/>
      <c r="B813" s="2"/>
      <c r="C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25" customHeight="1">
      <c r="A814" s="2"/>
      <c r="B814" s="2"/>
      <c r="C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25" customHeight="1">
      <c r="A815" s="2"/>
      <c r="B815" s="2"/>
      <c r="C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25" customHeight="1">
      <c r="A816" s="2"/>
      <c r="B816" s="2"/>
      <c r="C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25" customHeight="1">
      <c r="A817" s="2"/>
      <c r="B817" s="2"/>
      <c r="C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25" customHeight="1">
      <c r="A818" s="2"/>
      <c r="B818" s="2"/>
      <c r="C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25" customHeight="1">
      <c r="A819" s="2"/>
      <c r="B819" s="2"/>
      <c r="C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25" customHeight="1">
      <c r="A820" s="2"/>
      <c r="B820" s="2"/>
      <c r="C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25" customHeight="1">
      <c r="A821" s="2"/>
      <c r="B821" s="2"/>
      <c r="C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25" customHeight="1">
      <c r="A822" s="2"/>
      <c r="B822" s="2"/>
      <c r="C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25" customHeight="1">
      <c r="A823" s="2"/>
      <c r="B823" s="2"/>
      <c r="C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25" customHeight="1">
      <c r="A824" s="2"/>
      <c r="B824" s="2"/>
      <c r="C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25" customHeight="1">
      <c r="A825" s="2"/>
      <c r="B825" s="2"/>
      <c r="C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25" customHeight="1">
      <c r="A826" s="2"/>
      <c r="B826" s="2"/>
      <c r="C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25" customHeight="1">
      <c r="A827" s="2"/>
      <c r="B827" s="2"/>
      <c r="C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25" customHeight="1">
      <c r="A828" s="2"/>
      <c r="B828" s="2"/>
      <c r="C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25" customHeight="1">
      <c r="A829" s="2"/>
      <c r="B829" s="2"/>
      <c r="C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25" customHeight="1">
      <c r="A830" s="2"/>
      <c r="B830" s="2"/>
      <c r="C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25" customHeight="1">
      <c r="A831" s="2"/>
      <c r="B831" s="2"/>
      <c r="C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25" customHeight="1">
      <c r="A832" s="2"/>
      <c r="B832" s="2"/>
      <c r="C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25" customHeight="1">
      <c r="A833" s="2"/>
      <c r="B833" s="2"/>
      <c r="C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25" customHeight="1">
      <c r="A834" s="2"/>
      <c r="B834" s="2"/>
      <c r="C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25" customHeight="1">
      <c r="A835" s="2"/>
      <c r="B835" s="2"/>
      <c r="C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25" customHeight="1">
      <c r="A836" s="2"/>
      <c r="B836" s="2"/>
      <c r="C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25" customHeight="1">
      <c r="A837" s="2"/>
      <c r="B837" s="2"/>
      <c r="C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25" customHeight="1">
      <c r="A838" s="2"/>
      <c r="B838" s="2"/>
      <c r="C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25" customHeight="1">
      <c r="A839" s="2"/>
      <c r="B839" s="2"/>
      <c r="C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25" customHeight="1">
      <c r="A840" s="2"/>
      <c r="B840" s="2"/>
      <c r="C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25" customHeight="1">
      <c r="A841" s="2"/>
      <c r="B841" s="2"/>
      <c r="C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25" customHeight="1">
      <c r="A842" s="2"/>
      <c r="B842" s="2"/>
      <c r="C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25" customHeight="1">
      <c r="A843" s="2"/>
      <c r="B843" s="2"/>
      <c r="C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25" customHeight="1">
      <c r="A844" s="2"/>
      <c r="B844" s="2"/>
      <c r="C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25" customHeight="1">
      <c r="A845" s="2"/>
      <c r="B845" s="2"/>
      <c r="C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25" customHeight="1">
      <c r="A846" s="2"/>
      <c r="B846" s="2"/>
      <c r="C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25" customHeight="1">
      <c r="A847" s="2"/>
      <c r="B847" s="2"/>
      <c r="C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25" customHeight="1">
      <c r="A848" s="2"/>
      <c r="B848" s="2"/>
      <c r="C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25" customHeight="1">
      <c r="A849" s="2"/>
      <c r="B849" s="2"/>
      <c r="C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25" customHeight="1">
      <c r="A850" s="2"/>
      <c r="B850" s="2"/>
      <c r="C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25" customHeight="1">
      <c r="A851" s="2"/>
      <c r="B851" s="2"/>
      <c r="C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25" customHeight="1">
      <c r="A852" s="2"/>
      <c r="B852" s="2"/>
      <c r="C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25" customHeight="1">
      <c r="A853" s="2"/>
      <c r="B853" s="2"/>
      <c r="C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25" customHeight="1">
      <c r="A854" s="2"/>
      <c r="B854" s="2"/>
      <c r="C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25" customHeight="1">
      <c r="A855" s="2"/>
      <c r="B855" s="2"/>
      <c r="C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25" customHeight="1">
      <c r="A856" s="2"/>
      <c r="B856" s="2"/>
      <c r="C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25" customHeight="1">
      <c r="A857" s="2"/>
      <c r="B857" s="2"/>
      <c r="C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25" customHeight="1">
      <c r="A858" s="2"/>
      <c r="B858" s="2"/>
      <c r="C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25" customHeight="1">
      <c r="A859" s="2"/>
      <c r="B859" s="2"/>
      <c r="C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25" customHeight="1">
      <c r="A860" s="2"/>
      <c r="B860" s="2"/>
      <c r="C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25" customHeight="1">
      <c r="A861" s="2"/>
      <c r="B861" s="2"/>
      <c r="C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25" customHeight="1">
      <c r="A862" s="2"/>
      <c r="B862" s="2"/>
      <c r="C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25" customHeight="1">
      <c r="A863" s="2"/>
      <c r="B863" s="2"/>
      <c r="C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25" customHeight="1">
      <c r="A864" s="2"/>
      <c r="B864" s="2"/>
      <c r="C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25" customHeight="1">
      <c r="A865" s="2"/>
      <c r="B865" s="2"/>
      <c r="C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25" customHeight="1">
      <c r="A866" s="2"/>
      <c r="B866" s="2"/>
      <c r="C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25" customHeight="1">
      <c r="A867" s="2"/>
      <c r="B867" s="2"/>
      <c r="C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25" customHeight="1">
      <c r="A868" s="2"/>
      <c r="B868" s="2"/>
      <c r="C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25" customHeight="1">
      <c r="A869" s="2"/>
      <c r="B869" s="2"/>
      <c r="C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25" customHeight="1">
      <c r="A870" s="2"/>
      <c r="B870" s="2"/>
      <c r="C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25" customHeight="1">
      <c r="A871" s="2"/>
      <c r="B871" s="2"/>
      <c r="C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25" customHeight="1">
      <c r="A872" s="2"/>
      <c r="B872" s="2"/>
      <c r="C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25" customHeight="1">
      <c r="A873" s="2"/>
      <c r="B873" s="2"/>
      <c r="C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25" customHeight="1">
      <c r="A874" s="2"/>
      <c r="B874" s="2"/>
      <c r="C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25" customHeight="1">
      <c r="A875" s="2"/>
      <c r="B875" s="2"/>
      <c r="C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25" customHeight="1">
      <c r="A876" s="2"/>
      <c r="B876" s="2"/>
      <c r="C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25" customHeight="1">
      <c r="A877" s="2"/>
      <c r="B877" s="2"/>
      <c r="C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25" customHeight="1">
      <c r="A878" s="2"/>
      <c r="B878" s="2"/>
      <c r="C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25" customHeight="1">
      <c r="A879" s="2"/>
      <c r="B879" s="2"/>
      <c r="C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25" customHeight="1">
      <c r="A880" s="2"/>
      <c r="B880" s="2"/>
      <c r="C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25" customHeight="1">
      <c r="A881" s="2"/>
      <c r="B881" s="2"/>
      <c r="C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25" customHeight="1">
      <c r="A882" s="2"/>
      <c r="B882" s="2"/>
      <c r="C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25" customHeight="1">
      <c r="A883" s="2"/>
      <c r="B883" s="2"/>
      <c r="C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25" customHeight="1">
      <c r="A884" s="2"/>
      <c r="B884" s="2"/>
      <c r="C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25" customHeight="1">
      <c r="A885" s="2"/>
      <c r="B885" s="2"/>
      <c r="C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25" customHeight="1">
      <c r="A886" s="2"/>
      <c r="B886" s="2"/>
      <c r="C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25" customHeight="1">
      <c r="A887" s="2"/>
      <c r="B887" s="2"/>
      <c r="C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25" customHeight="1">
      <c r="A888" s="2"/>
      <c r="B888" s="2"/>
      <c r="C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25" customHeight="1">
      <c r="A889" s="2"/>
      <c r="B889" s="2"/>
      <c r="C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25" customHeight="1">
      <c r="A890" s="2"/>
      <c r="B890" s="2"/>
      <c r="C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25" customHeight="1">
      <c r="A891" s="2"/>
      <c r="B891" s="2"/>
      <c r="C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25" customHeight="1">
      <c r="A892" s="2"/>
      <c r="B892" s="2"/>
      <c r="C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25" customHeight="1">
      <c r="A893" s="2"/>
      <c r="B893" s="2"/>
      <c r="C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25" customHeight="1">
      <c r="A894" s="2"/>
      <c r="B894" s="2"/>
      <c r="C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25" customHeight="1">
      <c r="A895" s="2"/>
      <c r="B895" s="2"/>
      <c r="C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25" customHeight="1">
      <c r="A896" s="2"/>
      <c r="B896" s="2"/>
      <c r="C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25" customHeight="1">
      <c r="A897" s="2"/>
      <c r="B897" s="2"/>
      <c r="C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25" customHeight="1">
      <c r="A898" s="2"/>
      <c r="B898" s="2"/>
      <c r="C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25" customHeight="1">
      <c r="A899" s="2"/>
      <c r="B899" s="2"/>
      <c r="C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25" customHeight="1">
      <c r="A900" s="2"/>
      <c r="B900" s="2"/>
      <c r="C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25" customHeight="1">
      <c r="A901" s="2"/>
      <c r="B901" s="2"/>
      <c r="C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25" customHeight="1">
      <c r="A902" s="2"/>
      <c r="B902" s="2"/>
      <c r="C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25" customHeight="1">
      <c r="A903" s="2"/>
      <c r="B903" s="2"/>
      <c r="C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25" customHeight="1">
      <c r="A904" s="2"/>
      <c r="B904" s="2"/>
      <c r="C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25" customHeight="1">
      <c r="A905" s="2"/>
      <c r="B905" s="2"/>
      <c r="C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25" customHeight="1">
      <c r="A906" s="2"/>
      <c r="B906" s="2"/>
      <c r="C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25" customHeight="1">
      <c r="A907" s="2"/>
      <c r="B907" s="2"/>
      <c r="C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25" customHeight="1">
      <c r="A908" s="2"/>
      <c r="B908" s="2"/>
      <c r="C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25" customHeight="1">
      <c r="A909" s="2"/>
      <c r="B909" s="2"/>
      <c r="C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25" customHeight="1">
      <c r="A910" s="2"/>
      <c r="B910" s="2"/>
      <c r="C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25" customHeight="1">
      <c r="A911" s="2"/>
      <c r="B911" s="2"/>
      <c r="C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25" customHeight="1">
      <c r="A912" s="2"/>
      <c r="B912" s="2"/>
      <c r="C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25" customHeight="1">
      <c r="A913" s="2"/>
      <c r="B913" s="2"/>
      <c r="C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25" customHeight="1">
      <c r="A914" s="2"/>
      <c r="B914" s="2"/>
      <c r="C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25" customHeight="1">
      <c r="A915" s="2"/>
      <c r="B915" s="2"/>
      <c r="C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25" customHeight="1">
      <c r="A916" s="2"/>
      <c r="B916" s="2"/>
      <c r="C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25" customHeight="1">
      <c r="A917" s="2"/>
      <c r="B917" s="2"/>
      <c r="C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25" customHeight="1">
      <c r="A918" s="2"/>
      <c r="B918" s="2"/>
      <c r="C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25" customHeight="1">
      <c r="A919" s="2"/>
      <c r="B919" s="2"/>
      <c r="C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25" customHeight="1">
      <c r="A920" s="2"/>
      <c r="B920" s="2"/>
      <c r="C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25" customHeight="1">
      <c r="A921" s="2"/>
      <c r="B921" s="2"/>
      <c r="C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25" customHeight="1">
      <c r="A922" s="2"/>
      <c r="B922" s="2"/>
      <c r="C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25" customHeight="1">
      <c r="A923" s="2"/>
      <c r="B923" s="2"/>
      <c r="C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25" customHeight="1">
      <c r="A924" s="2"/>
      <c r="B924" s="2"/>
      <c r="C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25" customHeight="1">
      <c r="A925" s="2"/>
      <c r="B925" s="2"/>
      <c r="C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25" customHeight="1">
      <c r="A926" s="2"/>
      <c r="B926" s="2"/>
      <c r="C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25" customHeight="1">
      <c r="A927" s="2"/>
      <c r="B927" s="2"/>
      <c r="C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25" customHeight="1">
      <c r="A928" s="2"/>
      <c r="B928" s="2"/>
      <c r="C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25" customHeight="1">
      <c r="A929" s="2"/>
      <c r="B929" s="2"/>
      <c r="C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25" customHeight="1">
      <c r="A930" s="2"/>
      <c r="B930" s="2"/>
      <c r="C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25" customHeight="1">
      <c r="A931" s="2"/>
      <c r="B931" s="2"/>
      <c r="C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25" customHeight="1">
      <c r="A932" s="2"/>
      <c r="B932" s="2"/>
      <c r="C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25" customHeight="1">
      <c r="A933" s="2"/>
      <c r="B933" s="2"/>
      <c r="C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25" customHeight="1">
      <c r="A934" s="2"/>
      <c r="B934" s="2"/>
      <c r="C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25" customHeight="1">
      <c r="A935" s="2"/>
      <c r="B935" s="2"/>
      <c r="C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25" customHeight="1">
      <c r="A936" s="2"/>
      <c r="B936" s="2"/>
      <c r="C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25" customHeight="1">
      <c r="A937" s="2"/>
      <c r="B937" s="2"/>
      <c r="C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25" customHeight="1">
      <c r="A938" s="2"/>
      <c r="B938" s="2"/>
      <c r="C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25" customHeight="1">
      <c r="A939" s="2"/>
      <c r="B939" s="2"/>
      <c r="C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25" customHeight="1">
      <c r="A940" s="2"/>
      <c r="B940" s="2"/>
      <c r="C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25" customHeight="1">
      <c r="A941" s="2"/>
      <c r="B941" s="2"/>
      <c r="C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25" customHeight="1">
      <c r="A942" s="2"/>
      <c r="B942" s="2"/>
      <c r="C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25" customHeight="1">
      <c r="A943" s="2"/>
      <c r="B943" s="2"/>
      <c r="C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25" customHeight="1">
      <c r="A944" s="2"/>
      <c r="B944" s="2"/>
      <c r="C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25" customHeight="1">
      <c r="A945" s="2"/>
      <c r="B945" s="2"/>
      <c r="C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25" customHeight="1">
      <c r="A946" s="2"/>
      <c r="B946" s="2"/>
      <c r="C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25" customHeight="1">
      <c r="A947" s="2"/>
      <c r="B947" s="2"/>
      <c r="C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25" customHeight="1">
      <c r="A948" s="2"/>
      <c r="B948" s="2"/>
      <c r="C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25" customHeight="1">
      <c r="A949" s="2"/>
      <c r="B949" s="2"/>
      <c r="C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25" customHeight="1">
      <c r="A950" s="2"/>
      <c r="B950" s="2"/>
      <c r="C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25" customHeight="1">
      <c r="A951" s="2"/>
      <c r="B951" s="2"/>
      <c r="C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25" customHeight="1">
      <c r="A952" s="2"/>
      <c r="B952" s="2"/>
      <c r="C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25" customHeight="1">
      <c r="A953" s="2"/>
      <c r="B953" s="2"/>
      <c r="C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25" customHeight="1">
      <c r="A954" s="2"/>
      <c r="B954" s="2"/>
      <c r="C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25" customHeight="1">
      <c r="A955" s="2"/>
      <c r="B955" s="2"/>
      <c r="C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25" customHeight="1">
      <c r="A956" s="2"/>
      <c r="B956" s="2"/>
      <c r="C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25" customHeight="1">
      <c r="A957" s="2"/>
      <c r="B957" s="2"/>
      <c r="C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25" customHeight="1">
      <c r="A958" s="2"/>
      <c r="B958" s="2"/>
      <c r="C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25" customHeight="1">
      <c r="A959" s="2"/>
      <c r="B959" s="2"/>
      <c r="C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25" customHeight="1">
      <c r="A960" s="2"/>
      <c r="B960" s="2"/>
      <c r="C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25" customHeight="1">
      <c r="A961" s="2"/>
      <c r="B961" s="2"/>
      <c r="C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25" customHeight="1">
      <c r="A962" s="2"/>
      <c r="B962" s="2"/>
      <c r="C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25" customHeight="1">
      <c r="A963" s="2"/>
      <c r="B963" s="2"/>
      <c r="C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25" customHeight="1">
      <c r="A964" s="2"/>
      <c r="B964" s="2"/>
      <c r="C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25" customHeight="1">
      <c r="A965" s="2"/>
      <c r="B965" s="2"/>
      <c r="C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25" customHeight="1">
      <c r="A966" s="2"/>
      <c r="B966" s="2"/>
      <c r="C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25" customHeight="1">
      <c r="A967" s="2"/>
      <c r="B967" s="2"/>
      <c r="C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25" customHeight="1">
      <c r="A968" s="2"/>
      <c r="B968" s="2"/>
      <c r="C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25" customHeight="1">
      <c r="A969" s="2"/>
      <c r="B969" s="2"/>
      <c r="C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25" customHeight="1">
      <c r="A970" s="2"/>
      <c r="B970" s="2"/>
      <c r="C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25" customHeight="1">
      <c r="A971" s="2"/>
      <c r="B971" s="2"/>
      <c r="C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25" customHeight="1">
      <c r="A972" s="2"/>
      <c r="B972" s="2"/>
      <c r="C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25" customHeight="1">
      <c r="A973" s="2"/>
      <c r="B973" s="2"/>
      <c r="C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25" customHeight="1">
      <c r="A974" s="2"/>
      <c r="B974" s="2"/>
      <c r="C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25" customHeight="1">
      <c r="A975" s="2"/>
      <c r="B975" s="2"/>
      <c r="C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25" customHeight="1">
      <c r="A976" s="2"/>
      <c r="B976" s="2"/>
      <c r="C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25" customHeight="1">
      <c r="A977" s="2"/>
      <c r="B977" s="2"/>
      <c r="C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25" customHeight="1">
      <c r="A978" s="2"/>
      <c r="B978" s="2"/>
      <c r="C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25" customHeight="1">
      <c r="A979" s="2"/>
      <c r="B979" s="2"/>
      <c r="C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25" customHeight="1">
      <c r="A980" s="2"/>
      <c r="B980" s="2"/>
      <c r="C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25" customHeight="1">
      <c r="A981" s="2"/>
      <c r="B981" s="2"/>
      <c r="C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25" customHeight="1">
      <c r="A982" s="2"/>
      <c r="B982" s="2"/>
      <c r="C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25" customHeight="1">
      <c r="A983" s="2"/>
      <c r="B983" s="2"/>
      <c r="C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25" customHeight="1">
      <c r="A984" s="2"/>
      <c r="B984" s="2"/>
      <c r="C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25" customHeight="1">
      <c r="A985" s="2"/>
      <c r="B985" s="2"/>
      <c r="C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25" customHeight="1">
      <c r="A986" s="2"/>
      <c r="B986" s="2"/>
      <c r="C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25" customHeight="1">
      <c r="A987" s="2"/>
      <c r="B987" s="2"/>
      <c r="C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25" customHeight="1">
      <c r="A988" s="2"/>
      <c r="B988" s="2"/>
      <c r="C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4.25" customHeight="1">
      <c r="A989" s="2"/>
      <c r="B989" s="2"/>
      <c r="C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4.25" customHeight="1">
      <c r="A990" s="2"/>
      <c r="B990" s="2"/>
      <c r="C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4.25" customHeight="1">
      <c r="A991" s="2"/>
      <c r="B991" s="2"/>
      <c r="C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4.25" customHeight="1">
      <c r="A992" s="2"/>
      <c r="B992" s="2"/>
      <c r="C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4.25" customHeight="1">
      <c r="A993" s="2"/>
      <c r="B993" s="2"/>
      <c r="C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4.25" customHeight="1">
      <c r="A994" s="2"/>
      <c r="B994" s="2"/>
      <c r="C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4.25" customHeight="1">
      <c r="A995" s="2"/>
      <c r="B995" s="2"/>
      <c r="C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4.25" customHeight="1">
      <c r="A996" s="2"/>
      <c r="B996" s="2"/>
      <c r="C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4.25" customHeight="1">
      <c r="A997" s="2"/>
      <c r="B997" s="2"/>
      <c r="C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4.25" customHeight="1">
      <c r="A998" s="2"/>
      <c r="B998" s="2"/>
      <c r="C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4.25" customHeight="1">
      <c r="A999" s="2"/>
      <c r="B999" s="2"/>
      <c r="C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4.25" customHeight="1">
      <c r="A1000" s="2"/>
      <c r="B1000" s="2"/>
      <c r="C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4.25" customHeight="1">
      <c r="A1001" s="2"/>
      <c r="B1001" s="2"/>
      <c r="C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4.25" customHeight="1">
      <c r="A1002" s="2"/>
      <c r="B1002" s="2"/>
      <c r="C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ht="14.25" customHeight="1">
      <c r="A1003" s="2"/>
      <c r="B1003" s="2"/>
      <c r="C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 ht="14.25" customHeight="1">
      <c r="A1004" s="2"/>
      <c r="B1004" s="2"/>
      <c r="C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 ht="14.25" customHeight="1">
      <c r="A1005" s="2"/>
      <c r="B1005" s="2"/>
      <c r="C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 ht="14.25" customHeight="1">
      <c r="A1006" s="2"/>
      <c r="B1006" s="2"/>
      <c r="C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 ht="14.25" customHeight="1">
      <c r="A1007" s="2"/>
      <c r="B1007" s="2"/>
      <c r="C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</row>
    <row r="1008" spans="1:20" ht="14.25" customHeight="1">
      <c r="A1008" s="2"/>
      <c r="B1008" s="2"/>
      <c r="C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spans="1:20" ht="14.25" customHeight="1">
      <c r="A1009" s="2"/>
      <c r="B1009" s="2"/>
      <c r="C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 ht="14.25" customHeight="1">
      <c r="A1010" s="2"/>
      <c r="B1010" s="2"/>
      <c r="C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</row>
  </sheetData>
  <mergeCells count="1">
    <mergeCell ref="B2:E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52"/>
  <sheetViews>
    <sheetView showGridLines="0" topLeftCell="D1" zoomScale="60" zoomScaleNormal="60" workbookViewId="0">
      <selection activeCell="C13" sqref="C13"/>
    </sheetView>
  </sheetViews>
  <sheetFormatPr defaultColWidth="12.58203125" defaultRowHeight="15" customHeight="1"/>
  <cols>
    <col min="1" max="1" width="8" customWidth="1"/>
    <col min="2" max="2" width="51.83203125" style="108" customWidth="1"/>
    <col min="3" max="3" width="62.58203125" customWidth="1"/>
    <col min="4" max="4" width="117.58203125" customWidth="1"/>
    <col min="5" max="7" width="16.08203125" customWidth="1"/>
    <col min="8" max="8" width="21.08203125" customWidth="1"/>
    <col min="9" max="9" width="16.08203125" customWidth="1"/>
    <col min="10" max="10" width="3" customWidth="1"/>
    <col min="11" max="11" width="54.58203125" customWidth="1"/>
    <col min="12" max="20" width="8" customWidth="1"/>
  </cols>
  <sheetData>
    <row r="1" spans="1:2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" customHeight="1" thickBot="1">
      <c r="A2" s="2"/>
      <c r="B2" s="1" t="s">
        <v>434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121" customFormat="1" ht="50.25" customHeight="1" thickBot="1">
      <c r="A3" s="120"/>
      <c r="B3" s="160"/>
      <c r="C3" s="160"/>
      <c r="D3" s="160"/>
      <c r="E3" s="176" t="s">
        <v>64</v>
      </c>
      <c r="F3" s="177" t="s">
        <v>65</v>
      </c>
      <c r="G3" s="177" t="s">
        <v>66</v>
      </c>
      <c r="H3" s="177" t="s">
        <v>67</v>
      </c>
      <c r="I3" s="178" t="s">
        <v>68</v>
      </c>
      <c r="J3" s="170"/>
      <c r="K3" s="120"/>
      <c r="L3" s="120"/>
      <c r="M3" s="120"/>
      <c r="N3" s="120"/>
      <c r="O3" s="120"/>
      <c r="P3" s="120"/>
      <c r="Q3" s="120"/>
      <c r="R3" s="120"/>
      <c r="S3" s="120"/>
      <c r="T3" s="120"/>
    </row>
    <row r="4" spans="1:20" ht="13.5" customHeight="1" thickBot="1">
      <c r="A4" s="2"/>
      <c r="B4" s="179" t="s">
        <v>69</v>
      </c>
      <c r="C4" s="180"/>
      <c r="D4" s="180"/>
      <c r="E4" s="256">
        <v>30851.072615483143</v>
      </c>
      <c r="F4" s="181">
        <v>932.48569973150018</v>
      </c>
      <c r="G4" s="181">
        <v>1585.8030000000001</v>
      </c>
      <c r="H4" s="302">
        <v>-12874.468019620457</v>
      </c>
      <c r="I4" s="182">
        <f>SUM(E4:H4)</f>
        <v>20494.893295594185</v>
      </c>
      <c r="J4" s="171"/>
      <c r="K4" s="7"/>
      <c r="L4" s="2"/>
      <c r="M4" s="2"/>
      <c r="N4" s="2"/>
      <c r="O4" s="2"/>
      <c r="P4" s="2"/>
      <c r="Q4" s="2"/>
      <c r="R4" s="2"/>
      <c r="S4" s="2"/>
      <c r="T4" s="2"/>
    </row>
    <row r="5" spans="1:20" ht="13.5" customHeight="1">
      <c r="A5" s="2"/>
      <c r="B5" s="163"/>
      <c r="C5" s="163"/>
      <c r="D5" s="163"/>
      <c r="E5" s="428"/>
      <c r="F5" s="163"/>
      <c r="G5" s="163"/>
      <c r="H5" s="163"/>
      <c r="I5" s="163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3.5" customHeight="1" thickBot="1">
      <c r="A6" s="2"/>
      <c r="B6" s="187" t="s">
        <v>70</v>
      </c>
      <c r="C6" s="156"/>
      <c r="D6" s="156"/>
      <c r="E6" s="156"/>
      <c r="F6" s="156"/>
      <c r="G6" s="156"/>
      <c r="H6" s="156"/>
      <c r="I6" s="156"/>
      <c r="J6" s="122"/>
      <c r="K6" s="7"/>
      <c r="L6" s="2"/>
      <c r="M6" s="2"/>
      <c r="N6" s="2"/>
      <c r="O6" s="2"/>
      <c r="P6" s="2"/>
      <c r="Q6" s="2"/>
      <c r="R6" s="2"/>
      <c r="S6" s="2"/>
      <c r="T6" s="2"/>
    </row>
    <row r="7" spans="1:20" ht="42.65" customHeight="1" thickBot="1">
      <c r="A7" s="122"/>
      <c r="B7" s="225" t="s">
        <v>71</v>
      </c>
      <c r="C7" s="226" t="s">
        <v>72</v>
      </c>
      <c r="D7" s="227" t="s">
        <v>73</v>
      </c>
      <c r="E7" s="235" t="s">
        <v>64</v>
      </c>
      <c r="F7" s="235" t="s">
        <v>65</v>
      </c>
      <c r="G7" s="235" t="s">
        <v>66</v>
      </c>
      <c r="H7" s="235" t="s">
        <v>67</v>
      </c>
      <c r="I7" s="236" t="s">
        <v>68</v>
      </c>
      <c r="J7" s="172"/>
      <c r="K7" s="122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>
      <c r="A8" s="2"/>
      <c r="B8" s="222"/>
      <c r="C8" s="229"/>
      <c r="D8" s="229"/>
      <c r="E8" s="237"/>
      <c r="F8" s="237"/>
      <c r="G8" s="237"/>
      <c r="H8" s="237"/>
      <c r="I8" s="238"/>
      <c r="J8" s="228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3.5" customHeight="1">
      <c r="A9" s="122"/>
      <c r="B9" s="223" t="s">
        <v>74</v>
      </c>
      <c r="C9" s="151" t="s">
        <v>75</v>
      </c>
      <c r="D9" s="151" t="s">
        <v>76</v>
      </c>
      <c r="E9" s="239">
        <v>4724.7906508949018</v>
      </c>
      <c r="F9" s="239">
        <v>0</v>
      </c>
      <c r="G9" s="239">
        <v>0</v>
      </c>
      <c r="H9" s="239">
        <v>0</v>
      </c>
      <c r="I9" s="240">
        <f>SUM(E9:H9)</f>
        <v>4724.7906508949018</v>
      </c>
      <c r="J9" s="157"/>
      <c r="K9" s="122"/>
      <c r="L9" s="2"/>
      <c r="M9" s="2"/>
      <c r="N9" s="2"/>
      <c r="O9" s="2"/>
      <c r="P9" s="2"/>
      <c r="Q9" s="2"/>
      <c r="R9" s="2"/>
      <c r="S9" s="2"/>
      <c r="T9" s="2"/>
    </row>
    <row r="10" spans="1:20" ht="13.5" customHeight="1">
      <c r="A10" s="122"/>
      <c r="B10" s="211" t="s">
        <v>77</v>
      </c>
      <c r="C10" s="155"/>
      <c r="D10" s="155"/>
      <c r="E10" s="241">
        <f>SUM(E9)</f>
        <v>4724.7906508949018</v>
      </c>
      <c r="F10" s="242">
        <f>SUM(F9)</f>
        <v>0</v>
      </c>
      <c r="G10" s="243">
        <f>SUM(G9)</f>
        <v>0</v>
      </c>
      <c r="H10" s="241">
        <f>SUM(H9)</f>
        <v>0</v>
      </c>
      <c r="I10" s="244">
        <f>SUM(E10:H10)</f>
        <v>4724.7906508949018</v>
      </c>
      <c r="J10" s="157"/>
      <c r="K10" s="122"/>
      <c r="L10" s="2"/>
      <c r="M10" s="2"/>
      <c r="N10" s="2"/>
      <c r="O10" s="2"/>
      <c r="P10" s="2"/>
      <c r="Q10" s="2"/>
      <c r="R10" s="2"/>
      <c r="S10" s="2"/>
      <c r="T10" s="2"/>
    </row>
    <row r="11" spans="1:20" ht="13.5" customHeight="1">
      <c r="A11" s="2"/>
      <c r="B11" s="210"/>
      <c r="C11" s="156"/>
      <c r="D11" s="156"/>
      <c r="E11" s="245"/>
      <c r="F11" s="245"/>
      <c r="G11" s="245"/>
      <c r="H11" s="245"/>
      <c r="I11" s="246"/>
      <c r="J11" s="157"/>
      <c r="K11" s="122"/>
      <c r="L11" s="2"/>
      <c r="M11" s="2"/>
      <c r="N11" s="2"/>
      <c r="O11" s="2"/>
      <c r="P11" s="2"/>
      <c r="Q11" s="2"/>
      <c r="R11" s="2"/>
      <c r="S11" s="2"/>
      <c r="T11" s="2"/>
    </row>
    <row r="12" spans="1:20" ht="13.5" customHeight="1">
      <c r="A12" s="122"/>
      <c r="B12" s="210" t="s">
        <v>78</v>
      </c>
      <c r="C12" s="164" t="s">
        <v>79</v>
      </c>
      <c r="D12" s="156" t="s">
        <v>80</v>
      </c>
      <c r="E12" s="247">
        <v>0.78713692648680023</v>
      </c>
      <c r="F12" s="248">
        <v>0</v>
      </c>
      <c r="G12" s="248">
        <v>0</v>
      </c>
      <c r="H12" s="248">
        <v>0</v>
      </c>
      <c r="I12" s="249">
        <f>SUM(E12:H12)</f>
        <v>0.78713692648680023</v>
      </c>
      <c r="J12" s="153"/>
      <c r="K12" s="122"/>
      <c r="L12" s="2"/>
      <c r="M12" s="2"/>
      <c r="N12" s="2"/>
      <c r="O12" s="2"/>
      <c r="P12" s="2"/>
      <c r="Q12" s="2"/>
      <c r="R12" s="2"/>
      <c r="S12" s="2"/>
      <c r="T12" s="2"/>
    </row>
    <row r="13" spans="1:20" ht="13.5" customHeight="1">
      <c r="A13" s="122"/>
      <c r="B13" s="210"/>
      <c r="C13" s="233" t="s">
        <v>81</v>
      </c>
      <c r="D13" s="156" t="s">
        <v>82</v>
      </c>
      <c r="E13" s="247">
        <v>0</v>
      </c>
      <c r="F13" s="250">
        <v>1.9331517811680672</v>
      </c>
      <c r="G13" s="248">
        <v>0</v>
      </c>
      <c r="H13" s="248">
        <v>0</v>
      </c>
      <c r="I13" s="249">
        <f>SUM(E13:H13)</f>
        <v>1.9331517811680672</v>
      </c>
      <c r="J13" s="153"/>
      <c r="K13" s="373"/>
      <c r="L13" s="2"/>
      <c r="M13" s="2"/>
      <c r="N13" s="2"/>
      <c r="O13" s="2"/>
      <c r="P13" s="2"/>
      <c r="Q13" s="2"/>
      <c r="R13" s="2"/>
      <c r="S13" s="2"/>
      <c r="T13" s="2"/>
    </row>
    <row r="14" spans="1:20" ht="13.5" customHeight="1">
      <c r="A14" s="149"/>
      <c r="B14" s="448" t="s">
        <v>83</v>
      </c>
      <c r="C14" s="449"/>
      <c r="D14" s="449"/>
      <c r="E14" s="241">
        <f>SUM(E12:E13)</f>
        <v>0.78713692648680023</v>
      </c>
      <c r="F14" s="241">
        <f>SUM(F12:F13)</f>
        <v>1.9331517811680672</v>
      </c>
      <c r="G14" s="241">
        <f>SUM(G12:G13)</f>
        <v>0</v>
      </c>
      <c r="H14" s="241">
        <f>SUM(H12:H13)</f>
        <v>0</v>
      </c>
      <c r="I14" s="244">
        <f>SUM(E14:H14)</f>
        <v>2.7202887076548672</v>
      </c>
      <c r="J14" s="173"/>
      <c r="K14" s="374"/>
      <c r="L14" s="2"/>
      <c r="M14" s="2"/>
      <c r="N14" s="2"/>
      <c r="O14" s="2"/>
      <c r="P14" s="2"/>
      <c r="Q14" s="2"/>
      <c r="R14" s="2"/>
      <c r="S14" s="2"/>
      <c r="T14" s="2"/>
    </row>
    <row r="15" spans="1:20" ht="13.5" customHeight="1">
      <c r="A15" s="149"/>
      <c r="B15" s="210"/>
      <c r="C15" s="156"/>
      <c r="D15" s="156"/>
      <c r="E15" s="251"/>
      <c r="F15" s="251"/>
      <c r="G15" s="251"/>
      <c r="H15" s="251"/>
      <c r="I15" s="252"/>
      <c r="J15" s="149"/>
      <c r="K15" s="122"/>
      <c r="L15" s="2"/>
      <c r="M15" s="2"/>
      <c r="N15" s="2"/>
      <c r="O15" s="2"/>
      <c r="P15" s="2"/>
      <c r="Q15" s="2"/>
      <c r="R15" s="2"/>
      <c r="S15" s="2"/>
      <c r="T15" s="2"/>
    </row>
    <row r="16" spans="1:20" ht="13.5" customHeight="1">
      <c r="A16" s="122"/>
      <c r="B16" s="455" t="s">
        <v>389</v>
      </c>
      <c r="C16" s="454" t="s">
        <v>85</v>
      </c>
      <c r="D16" s="156" t="s">
        <v>86</v>
      </c>
      <c r="E16" s="247">
        <v>-1.3464241076754018</v>
      </c>
      <c r="F16" s="248">
        <v>0</v>
      </c>
      <c r="G16" s="248">
        <v>0</v>
      </c>
      <c r="H16" s="248">
        <v>0</v>
      </c>
      <c r="I16" s="249">
        <f t="shared" ref="I16:I38" si="0">SUM(E16:H16)</f>
        <v>-1.3464241076754018</v>
      </c>
      <c r="J16" s="153"/>
      <c r="K16" s="122"/>
      <c r="L16" s="122"/>
      <c r="M16" s="2"/>
      <c r="N16" s="2"/>
      <c r="O16" s="2"/>
      <c r="P16" s="2"/>
      <c r="Q16" s="2"/>
      <c r="R16" s="2"/>
      <c r="S16" s="2"/>
      <c r="T16" s="2"/>
    </row>
    <row r="17" spans="1:20" ht="13.5" customHeight="1">
      <c r="A17" s="122"/>
      <c r="B17" s="456"/>
      <c r="C17" s="454"/>
      <c r="D17" s="156" t="s">
        <v>86</v>
      </c>
      <c r="E17" s="247">
        <v>-56.261293070722147</v>
      </c>
      <c r="F17" s="248">
        <v>0</v>
      </c>
      <c r="G17" s="248">
        <v>0</v>
      </c>
      <c r="H17" s="248">
        <v>0</v>
      </c>
      <c r="I17" s="249">
        <f t="shared" si="0"/>
        <v>-56.261293070722147</v>
      </c>
      <c r="J17" s="153"/>
      <c r="K17" s="122"/>
      <c r="L17" s="122"/>
      <c r="M17" s="2"/>
      <c r="N17" s="2"/>
      <c r="O17" s="2"/>
      <c r="P17" s="2"/>
      <c r="Q17" s="2"/>
      <c r="R17" s="2"/>
      <c r="S17" s="2"/>
      <c r="T17" s="2"/>
    </row>
    <row r="18" spans="1:20" ht="13.5" customHeight="1">
      <c r="A18" s="122"/>
      <c r="B18" s="456"/>
      <c r="C18" s="454"/>
      <c r="D18" s="156" t="s">
        <v>396</v>
      </c>
      <c r="E18" s="247">
        <v>318.97004389273104</v>
      </c>
      <c r="F18" s="248">
        <v>0</v>
      </c>
      <c r="G18" s="248">
        <v>0</v>
      </c>
      <c r="H18" s="248">
        <v>0</v>
      </c>
      <c r="I18" s="249">
        <f t="shared" si="0"/>
        <v>318.97004389273104</v>
      </c>
      <c r="J18" s="153"/>
      <c r="K18" s="122"/>
      <c r="L18" s="122"/>
      <c r="M18" s="2"/>
      <c r="N18" s="2"/>
      <c r="O18" s="2"/>
      <c r="P18" s="2"/>
      <c r="Q18" s="2"/>
      <c r="R18" s="2"/>
      <c r="S18" s="2"/>
      <c r="T18" s="2"/>
    </row>
    <row r="19" spans="1:20" ht="13.5" customHeight="1">
      <c r="A19" s="122"/>
      <c r="B19" s="456"/>
      <c r="C19" s="454"/>
      <c r="D19" s="156" t="s">
        <v>87</v>
      </c>
      <c r="E19" s="247">
        <v>48.32879452920168</v>
      </c>
      <c r="F19" s="248">
        <v>0</v>
      </c>
      <c r="G19" s="248">
        <v>0</v>
      </c>
      <c r="H19" s="248">
        <v>0</v>
      </c>
      <c r="I19" s="249">
        <f t="shared" si="0"/>
        <v>48.32879452920168</v>
      </c>
      <c r="J19" s="153"/>
      <c r="K19" s="122"/>
      <c r="L19" s="122"/>
      <c r="M19" s="2"/>
      <c r="N19" s="2"/>
      <c r="O19" s="2"/>
      <c r="P19" s="2"/>
      <c r="Q19" s="2"/>
      <c r="R19" s="2"/>
      <c r="S19" s="2"/>
      <c r="T19" s="2"/>
    </row>
    <row r="20" spans="1:20" ht="13.5" customHeight="1">
      <c r="A20" s="122"/>
      <c r="B20" s="456"/>
      <c r="C20" s="454" t="s">
        <v>81</v>
      </c>
      <c r="D20" s="158" t="s">
        <v>86</v>
      </c>
      <c r="E20" s="247">
        <v>-0.50772606801904518</v>
      </c>
      <c r="F20" s="248">
        <v>0</v>
      </c>
      <c r="G20" s="248">
        <v>0</v>
      </c>
      <c r="H20" s="248">
        <v>0</v>
      </c>
      <c r="I20" s="249">
        <f t="shared" si="0"/>
        <v>-0.50772606801904518</v>
      </c>
      <c r="J20" s="153"/>
      <c r="K20" s="122"/>
      <c r="L20" s="122"/>
      <c r="M20" s="2"/>
      <c r="N20" s="2"/>
      <c r="O20" s="2"/>
      <c r="P20" s="2"/>
      <c r="Q20" s="2"/>
      <c r="R20" s="2"/>
      <c r="S20" s="2"/>
      <c r="T20" s="2"/>
    </row>
    <row r="21" spans="1:20" ht="13.5" customHeight="1">
      <c r="A21" s="122"/>
      <c r="B21" s="456"/>
      <c r="C21" s="454"/>
      <c r="D21" s="158" t="s">
        <v>86</v>
      </c>
      <c r="E21" s="247">
        <v>-31.761574819538406</v>
      </c>
      <c r="F21" s="248">
        <v>0</v>
      </c>
      <c r="G21" s="248">
        <v>0</v>
      </c>
      <c r="H21" s="248">
        <v>0</v>
      </c>
      <c r="I21" s="249">
        <f t="shared" si="0"/>
        <v>-31.761574819538406</v>
      </c>
      <c r="J21" s="153"/>
      <c r="K21" s="122"/>
      <c r="L21" s="122"/>
      <c r="M21" s="2"/>
      <c r="N21" s="2"/>
      <c r="O21" s="2"/>
      <c r="P21" s="2"/>
      <c r="Q21" s="2"/>
      <c r="R21" s="2"/>
      <c r="S21" s="2"/>
      <c r="T21" s="2"/>
    </row>
    <row r="22" spans="1:20" ht="13.5" customHeight="1">
      <c r="A22" s="122"/>
      <c r="B22" s="456"/>
      <c r="C22" s="454"/>
      <c r="D22" s="158" t="s">
        <v>397</v>
      </c>
      <c r="E22" s="247">
        <v>225.07675293634509</v>
      </c>
      <c r="F22" s="248">
        <v>0</v>
      </c>
      <c r="G22" s="248">
        <v>0</v>
      </c>
      <c r="H22" s="248">
        <v>0</v>
      </c>
      <c r="I22" s="249">
        <f t="shared" si="0"/>
        <v>225.07675293634509</v>
      </c>
      <c r="J22" s="153"/>
      <c r="K22" s="122"/>
      <c r="L22" s="122"/>
      <c r="M22" s="2"/>
      <c r="N22" s="2"/>
      <c r="O22" s="2"/>
      <c r="P22" s="2"/>
      <c r="Q22" s="2"/>
      <c r="R22" s="2"/>
      <c r="S22" s="2"/>
      <c r="T22" s="2"/>
    </row>
    <row r="23" spans="1:20" ht="13.5" customHeight="1">
      <c r="A23" s="122"/>
      <c r="B23" s="456"/>
      <c r="C23" s="154" t="s">
        <v>88</v>
      </c>
      <c r="D23" s="159" t="s">
        <v>86</v>
      </c>
      <c r="E23" s="247">
        <v>-8.587742482580822</v>
      </c>
      <c r="F23" s="248">
        <v>0</v>
      </c>
      <c r="G23" s="248">
        <v>0</v>
      </c>
      <c r="H23" s="248">
        <v>0</v>
      </c>
      <c r="I23" s="249">
        <f t="shared" si="0"/>
        <v>-8.587742482580822</v>
      </c>
      <c r="J23" s="153"/>
      <c r="K23" s="122"/>
      <c r="L23" s="122"/>
      <c r="M23" s="2"/>
      <c r="N23" s="2"/>
      <c r="O23" s="2"/>
      <c r="P23" s="2"/>
      <c r="Q23" s="2"/>
      <c r="R23" s="2"/>
      <c r="S23" s="2"/>
      <c r="T23" s="2"/>
    </row>
    <row r="24" spans="1:20" ht="13.5" customHeight="1">
      <c r="A24" s="122"/>
      <c r="B24" s="456"/>
      <c r="C24" s="154" t="s">
        <v>89</v>
      </c>
      <c r="D24" s="159" t="s">
        <v>86</v>
      </c>
      <c r="E24" s="247">
        <v>-3.5567785459813073</v>
      </c>
      <c r="F24" s="248">
        <v>0</v>
      </c>
      <c r="G24" s="248">
        <v>0</v>
      </c>
      <c r="H24" s="248">
        <v>0</v>
      </c>
      <c r="I24" s="249">
        <f t="shared" si="0"/>
        <v>-3.5567785459813073</v>
      </c>
      <c r="J24" s="153"/>
      <c r="K24" s="122"/>
      <c r="L24" s="122"/>
      <c r="M24" s="2"/>
      <c r="N24" s="2"/>
      <c r="O24" s="2"/>
      <c r="P24" s="2"/>
      <c r="Q24" s="2"/>
      <c r="R24" s="2"/>
      <c r="S24" s="2"/>
      <c r="T24" s="2"/>
    </row>
    <row r="25" spans="1:20" ht="13.5" customHeight="1">
      <c r="A25" s="122"/>
      <c r="B25" s="456"/>
      <c r="C25" s="454" t="s">
        <v>90</v>
      </c>
      <c r="D25" s="159" t="s">
        <v>91</v>
      </c>
      <c r="E25" s="247">
        <v>-18.547046024523226</v>
      </c>
      <c r="F25" s="248">
        <v>0</v>
      </c>
      <c r="G25" s="248">
        <v>0</v>
      </c>
      <c r="H25" s="248">
        <v>0</v>
      </c>
      <c r="I25" s="249">
        <f t="shared" si="0"/>
        <v>-18.547046024523226</v>
      </c>
      <c r="J25" s="153"/>
      <c r="K25" s="122"/>
      <c r="L25" s="122"/>
      <c r="M25" s="2"/>
      <c r="N25" s="2"/>
      <c r="O25" s="2"/>
      <c r="P25" s="2"/>
      <c r="Q25" s="2"/>
      <c r="R25" s="2"/>
      <c r="S25" s="2"/>
      <c r="T25" s="2"/>
    </row>
    <row r="26" spans="1:20" ht="13.5" customHeight="1">
      <c r="A26" s="122"/>
      <c r="B26" s="456"/>
      <c r="C26" s="454"/>
      <c r="D26" s="159" t="s">
        <v>398</v>
      </c>
      <c r="E26" s="247">
        <v>114.36835742255163</v>
      </c>
      <c r="F26" s="248">
        <v>0</v>
      </c>
      <c r="G26" s="248">
        <v>0</v>
      </c>
      <c r="H26" s="248">
        <v>0</v>
      </c>
      <c r="I26" s="249">
        <f t="shared" si="0"/>
        <v>114.36835742255163</v>
      </c>
      <c r="J26" s="153"/>
      <c r="K26" s="122"/>
      <c r="L26" s="122"/>
      <c r="M26" s="2"/>
      <c r="N26" s="2"/>
      <c r="O26" s="2"/>
      <c r="P26" s="2"/>
      <c r="Q26" s="2"/>
      <c r="R26" s="2"/>
      <c r="S26" s="2"/>
      <c r="T26" s="2"/>
    </row>
    <row r="27" spans="1:20" ht="13.5" customHeight="1">
      <c r="A27" s="122"/>
      <c r="B27" s="456"/>
      <c r="C27" s="164" t="s">
        <v>79</v>
      </c>
      <c r="D27" s="159" t="s">
        <v>86</v>
      </c>
      <c r="E27" s="247">
        <v>-0.49029971630766334</v>
      </c>
      <c r="F27" s="248">
        <v>0</v>
      </c>
      <c r="G27" s="248">
        <v>0</v>
      </c>
      <c r="H27" s="248">
        <v>0</v>
      </c>
      <c r="I27" s="249">
        <f t="shared" si="0"/>
        <v>-0.49029971630766334</v>
      </c>
      <c r="J27" s="153"/>
      <c r="K27" s="122"/>
      <c r="L27" s="122"/>
      <c r="M27" s="2"/>
      <c r="N27" s="2"/>
      <c r="O27" s="2"/>
      <c r="P27" s="2"/>
      <c r="Q27" s="2"/>
      <c r="R27" s="2"/>
      <c r="S27" s="2"/>
      <c r="T27" s="2"/>
    </row>
    <row r="28" spans="1:20" ht="13.5" customHeight="1">
      <c r="A28" s="122"/>
      <c r="B28" s="456"/>
      <c r="C28" s="154" t="s">
        <v>92</v>
      </c>
      <c r="D28" s="156" t="s">
        <v>86</v>
      </c>
      <c r="E28" s="247">
        <v>-8.7275942626516931E-2</v>
      </c>
      <c r="F28" s="248">
        <v>0</v>
      </c>
      <c r="G28" s="248">
        <v>0</v>
      </c>
      <c r="H28" s="248">
        <v>0</v>
      </c>
      <c r="I28" s="249">
        <f t="shared" si="0"/>
        <v>-8.7275942626516931E-2</v>
      </c>
      <c r="J28" s="153"/>
      <c r="K28" s="122"/>
      <c r="L28" s="122"/>
      <c r="M28" s="2"/>
      <c r="N28" s="2"/>
      <c r="O28" s="2"/>
      <c r="P28" s="2"/>
      <c r="Q28" s="2"/>
      <c r="R28" s="2"/>
      <c r="S28" s="2"/>
      <c r="T28" s="2"/>
    </row>
    <row r="29" spans="1:20" ht="13.5" customHeight="1">
      <c r="A29" s="122"/>
      <c r="B29" s="456"/>
      <c r="C29" s="186" t="s">
        <v>93</v>
      </c>
      <c r="D29" s="156" t="s">
        <v>91</v>
      </c>
      <c r="E29" s="247">
        <v>-1.8409905149731947</v>
      </c>
      <c r="F29" s="248">
        <v>0</v>
      </c>
      <c r="G29" s="248">
        <v>0</v>
      </c>
      <c r="H29" s="248">
        <v>0</v>
      </c>
      <c r="I29" s="249">
        <f t="shared" si="0"/>
        <v>-1.8409905149731947</v>
      </c>
      <c r="J29" s="153"/>
      <c r="K29" s="122"/>
      <c r="L29" s="122"/>
      <c r="M29" s="2"/>
      <c r="N29" s="2"/>
      <c r="O29" s="2"/>
      <c r="P29" s="2"/>
      <c r="Q29" s="2"/>
      <c r="R29" s="2"/>
      <c r="S29" s="2"/>
      <c r="T29" s="2"/>
    </row>
    <row r="30" spans="1:20" ht="13.5" customHeight="1">
      <c r="A30" s="122"/>
      <c r="B30" s="456"/>
      <c r="C30" s="183" t="s">
        <v>94</v>
      </c>
      <c r="D30" s="156" t="s">
        <v>91</v>
      </c>
      <c r="E30" s="247">
        <v>-4.3209232061997851E-2</v>
      </c>
      <c r="F30" s="248">
        <v>0</v>
      </c>
      <c r="G30" s="248">
        <v>0</v>
      </c>
      <c r="H30" s="248">
        <v>0</v>
      </c>
      <c r="I30" s="249">
        <f t="shared" si="0"/>
        <v>-4.3209232061997851E-2</v>
      </c>
      <c r="J30" s="153"/>
      <c r="K30" s="122"/>
      <c r="L30" s="122"/>
      <c r="M30" s="2"/>
      <c r="N30" s="2"/>
      <c r="O30" s="2"/>
      <c r="P30" s="2"/>
      <c r="Q30" s="2"/>
      <c r="R30" s="2"/>
      <c r="S30" s="2"/>
      <c r="T30" s="2"/>
    </row>
    <row r="31" spans="1:20" ht="13.5" customHeight="1">
      <c r="A31" s="122"/>
      <c r="B31" s="456"/>
      <c r="C31" s="154" t="s">
        <v>95</v>
      </c>
      <c r="D31" s="156" t="s">
        <v>86</v>
      </c>
      <c r="E31" s="247">
        <v>-0.23716715832826682</v>
      </c>
      <c r="F31" s="248">
        <v>0</v>
      </c>
      <c r="G31" s="248">
        <v>0</v>
      </c>
      <c r="H31" s="248">
        <v>0</v>
      </c>
      <c r="I31" s="249">
        <f t="shared" si="0"/>
        <v>-0.23716715832826682</v>
      </c>
      <c r="J31" s="153"/>
      <c r="K31" s="122"/>
      <c r="L31" s="122"/>
      <c r="M31" s="2"/>
      <c r="N31" s="2"/>
      <c r="O31" s="2"/>
      <c r="P31" s="2"/>
      <c r="Q31" s="2"/>
      <c r="R31" s="2"/>
      <c r="S31" s="2"/>
      <c r="T31" s="2"/>
    </row>
    <row r="32" spans="1:20" ht="13.5" customHeight="1">
      <c r="A32" s="122"/>
      <c r="B32" s="456"/>
      <c r="C32" s="186" t="s">
        <v>96</v>
      </c>
      <c r="D32" s="156" t="s">
        <v>91</v>
      </c>
      <c r="E32" s="247">
        <v>-0.92360893049432613</v>
      </c>
      <c r="F32" s="248">
        <v>0</v>
      </c>
      <c r="G32" s="248">
        <v>0</v>
      </c>
      <c r="H32" s="248">
        <v>0</v>
      </c>
      <c r="I32" s="249">
        <f t="shared" si="0"/>
        <v>-0.92360893049432613</v>
      </c>
      <c r="J32" s="153"/>
      <c r="K32" s="122"/>
      <c r="L32" s="122"/>
      <c r="M32" s="2"/>
      <c r="N32" s="2"/>
      <c r="O32" s="2"/>
      <c r="P32" s="2"/>
      <c r="Q32" s="2"/>
      <c r="R32" s="2"/>
      <c r="S32" s="2"/>
      <c r="T32" s="2"/>
    </row>
    <row r="33" spans="1:20" ht="13.5" customHeight="1">
      <c r="A33" s="122"/>
      <c r="B33" s="456"/>
      <c r="C33" s="154" t="s">
        <v>97</v>
      </c>
      <c r="D33" s="156" t="s">
        <v>86</v>
      </c>
      <c r="E33" s="247">
        <v>-0.42610381811428444</v>
      </c>
      <c r="F33" s="248">
        <v>0</v>
      </c>
      <c r="G33" s="248">
        <v>0</v>
      </c>
      <c r="H33" s="248">
        <v>0</v>
      </c>
      <c r="I33" s="249">
        <f t="shared" si="0"/>
        <v>-0.42610381811428444</v>
      </c>
      <c r="J33" s="153"/>
      <c r="K33" s="122"/>
      <c r="L33" s="122"/>
      <c r="M33" s="2"/>
      <c r="N33" s="2"/>
      <c r="O33" s="2"/>
      <c r="P33" s="2"/>
      <c r="Q33" s="2"/>
      <c r="R33" s="2"/>
      <c r="S33" s="2"/>
      <c r="T33" s="2"/>
    </row>
    <row r="34" spans="1:20" ht="13.5" customHeight="1">
      <c r="A34" s="122"/>
      <c r="B34" s="456"/>
      <c r="C34" s="154" t="s">
        <v>98</v>
      </c>
      <c r="D34" s="156" t="s">
        <v>91</v>
      </c>
      <c r="E34" s="247">
        <v>-0.43956842016966319</v>
      </c>
      <c r="F34" s="248">
        <v>0</v>
      </c>
      <c r="G34" s="248">
        <v>0</v>
      </c>
      <c r="H34" s="248">
        <v>0</v>
      </c>
      <c r="I34" s="249">
        <f t="shared" si="0"/>
        <v>-0.43956842016966319</v>
      </c>
      <c r="J34" s="153"/>
      <c r="K34" s="122"/>
      <c r="L34" s="122"/>
      <c r="M34" s="2"/>
      <c r="N34" s="2"/>
      <c r="O34" s="2"/>
      <c r="P34" s="2"/>
      <c r="Q34" s="2"/>
      <c r="R34" s="2"/>
      <c r="S34" s="2"/>
      <c r="T34" s="2"/>
    </row>
    <row r="35" spans="1:20" ht="13.5" customHeight="1">
      <c r="A35" s="122"/>
      <c r="B35" s="456"/>
      <c r="C35" s="183" t="s">
        <v>99</v>
      </c>
      <c r="D35" s="156" t="s">
        <v>86</v>
      </c>
      <c r="E35" s="247">
        <v>-0.46684850922832016</v>
      </c>
      <c r="F35" s="248">
        <v>0</v>
      </c>
      <c r="G35" s="248">
        <v>0</v>
      </c>
      <c r="H35" s="248">
        <v>0</v>
      </c>
      <c r="I35" s="249">
        <f t="shared" si="0"/>
        <v>-0.46684850922832016</v>
      </c>
      <c r="J35" s="153"/>
      <c r="K35" s="122"/>
      <c r="L35" s="122"/>
      <c r="M35" s="2"/>
      <c r="N35" s="2"/>
      <c r="O35" s="2"/>
      <c r="P35" s="2"/>
      <c r="Q35" s="2"/>
      <c r="R35" s="2"/>
      <c r="S35" s="2"/>
      <c r="T35" s="2"/>
    </row>
    <row r="36" spans="1:20" ht="13.5" customHeight="1">
      <c r="A36" s="122"/>
      <c r="B36" s="456"/>
      <c r="C36" s="454" t="s">
        <v>100</v>
      </c>
      <c r="D36" s="156" t="s">
        <v>101</v>
      </c>
      <c r="E36" s="247">
        <v>186.40013480720418</v>
      </c>
      <c r="F36" s="248">
        <v>0</v>
      </c>
      <c r="G36" s="248">
        <v>0</v>
      </c>
      <c r="H36" s="248">
        <v>0</v>
      </c>
      <c r="I36" s="249">
        <f t="shared" si="0"/>
        <v>186.40013480720418</v>
      </c>
      <c r="J36" s="153"/>
      <c r="K36" s="122"/>
      <c r="L36" s="122"/>
      <c r="M36" s="2"/>
      <c r="N36" s="2"/>
      <c r="O36" s="2"/>
      <c r="P36" s="2"/>
      <c r="Q36" s="2"/>
      <c r="R36" s="2"/>
      <c r="S36" s="2"/>
      <c r="T36" s="2"/>
    </row>
    <row r="37" spans="1:20" ht="13.5" customHeight="1">
      <c r="A37" s="122"/>
      <c r="B37" s="456"/>
      <c r="C37" s="454"/>
      <c r="D37" s="156" t="s">
        <v>102</v>
      </c>
      <c r="E37" s="247">
        <v>35.901351420574784</v>
      </c>
      <c r="F37" s="248">
        <v>0</v>
      </c>
      <c r="G37" s="248">
        <v>0</v>
      </c>
      <c r="H37" s="248">
        <v>0</v>
      </c>
      <c r="I37" s="249">
        <f t="shared" si="0"/>
        <v>35.901351420574784</v>
      </c>
      <c r="J37" s="153"/>
      <c r="K37" s="122"/>
      <c r="L37" s="122"/>
      <c r="M37" s="2"/>
      <c r="N37" s="2"/>
      <c r="O37" s="2"/>
      <c r="P37" s="2"/>
      <c r="Q37" s="2"/>
      <c r="R37" s="2"/>
      <c r="S37" s="2"/>
      <c r="T37" s="2"/>
    </row>
    <row r="38" spans="1:20" ht="13.5" customHeight="1">
      <c r="A38" s="122"/>
      <c r="B38" s="456"/>
      <c r="C38" s="454"/>
      <c r="D38" s="156" t="s">
        <v>103</v>
      </c>
      <c r="E38" s="247">
        <v>18.132379895518557</v>
      </c>
      <c r="F38" s="248">
        <v>0</v>
      </c>
      <c r="G38" s="248">
        <v>0</v>
      </c>
      <c r="H38" s="248">
        <v>0</v>
      </c>
      <c r="I38" s="249">
        <f t="shared" si="0"/>
        <v>18.132379895518557</v>
      </c>
      <c r="J38" s="153"/>
      <c r="K38" s="122"/>
      <c r="L38" s="122"/>
      <c r="M38" s="2"/>
      <c r="N38" s="2"/>
      <c r="O38" s="2"/>
      <c r="P38" s="2"/>
      <c r="Q38" s="2"/>
      <c r="R38" s="2"/>
      <c r="S38" s="2"/>
      <c r="T38" s="2"/>
    </row>
    <row r="39" spans="1:20" ht="13.5" customHeight="1">
      <c r="A39" s="122"/>
      <c r="B39" s="450" t="s">
        <v>390</v>
      </c>
      <c r="C39" s="451"/>
      <c r="D39" s="451"/>
      <c r="E39" s="241">
        <f>SUM(E16:E38)</f>
        <v>821.65415754278229</v>
      </c>
      <c r="F39" s="241">
        <f>SUM(F16:F38)</f>
        <v>0</v>
      </c>
      <c r="G39" s="241">
        <f>SUM(G16:G38)</f>
        <v>0</v>
      </c>
      <c r="H39" s="241">
        <f>SUM(H16:H38)</f>
        <v>0</v>
      </c>
      <c r="I39" s="244">
        <f>SUM(I16:I38)</f>
        <v>821.65415754278229</v>
      </c>
      <c r="J39" s="157"/>
      <c r="K39" s="152"/>
      <c r="L39" s="2"/>
      <c r="M39" s="2"/>
      <c r="N39" s="2"/>
      <c r="O39" s="2"/>
      <c r="P39" s="2"/>
      <c r="Q39" s="2"/>
      <c r="R39" s="2"/>
      <c r="S39" s="2"/>
      <c r="T39" s="2"/>
    </row>
    <row r="40" spans="1:20" ht="13.5" customHeight="1">
      <c r="A40" s="122"/>
      <c r="B40" s="224"/>
      <c r="C40" s="150"/>
      <c r="D40" s="150"/>
      <c r="E40" s="424"/>
      <c r="F40" s="251"/>
      <c r="G40" s="251"/>
      <c r="H40" s="251"/>
      <c r="I40" s="252"/>
      <c r="J40" s="156"/>
      <c r="K40" s="122"/>
      <c r="L40" s="2"/>
      <c r="M40" s="2"/>
      <c r="N40" s="2"/>
      <c r="O40" s="2"/>
      <c r="P40" s="2"/>
      <c r="Q40" s="2"/>
      <c r="R40" s="2"/>
      <c r="S40" s="2"/>
      <c r="T40" s="2"/>
    </row>
    <row r="41" spans="1:20" ht="13.5" customHeight="1">
      <c r="A41" s="122"/>
      <c r="B41" s="455" t="s">
        <v>391</v>
      </c>
      <c r="C41" s="457" t="s">
        <v>85</v>
      </c>
      <c r="D41" s="160" t="s">
        <v>106</v>
      </c>
      <c r="E41" s="425">
        <v>1.3569766419058129</v>
      </c>
      <c r="F41" s="248">
        <v>0</v>
      </c>
      <c r="G41" s="248">
        <v>0</v>
      </c>
      <c r="H41" s="248">
        <v>0</v>
      </c>
      <c r="I41" s="249">
        <f t="shared" ref="I41:I59" si="1">SUM(E41:H41)</f>
        <v>1.3569766419058129</v>
      </c>
      <c r="J41" s="153"/>
      <c r="K41" s="122"/>
      <c r="L41" s="2"/>
      <c r="M41" s="2"/>
      <c r="N41" s="2"/>
      <c r="O41" s="2"/>
      <c r="P41" s="2"/>
      <c r="Q41" s="2"/>
      <c r="R41" s="2"/>
      <c r="S41" s="2"/>
      <c r="T41" s="2"/>
    </row>
    <row r="42" spans="1:20" ht="13.5" customHeight="1">
      <c r="A42" s="122"/>
      <c r="B42" s="456"/>
      <c r="C42" s="457"/>
      <c r="D42" s="160" t="s">
        <v>107</v>
      </c>
      <c r="E42" s="425">
        <v>0.38770761197308939</v>
      </c>
      <c r="F42" s="248">
        <v>0</v>
      </c>
      <c r="G42" s="248">
        <v>0</v>
      </c>
      <c r="H42" s="248">
        <v>0</v>
      </c>
      <c r="I42" s="249">
        <f t="shared" si="1"/>
        <v>0.38770761197308939</v>
      </c>
      <c r="J42" s="153"/>
      <c r="K42" s="122"/>
      <c r="L42" s="2"/>
      <c r="M42" s="2"/>
      <c r="N42" s="2"/>
      <c r="O42" s="2"/>
      <c r="P42" s="2"/>
      <c r="Q42" s="2"/>
      <c r="R42" s="2"/>
      <c r="S42" s="2"/>
      <c r="T42" s="2"/>
    </row>
    <row r="43" spans="1:20" ht="13.5" customHeight="1">
      <c r="A43" s="122"/>
      <c r="B43" s="456"/>
      <c r="C43" s="457"/>
      <c r="D43" s="160" t="s">
        <v>108</v>
      </c>
      <c r="E43" s="425">
        <v>0.96926902993272346</v>
      </c>
      <c r="F43" s="248">
        <v>0</v>
      </c>
      <c r="G43" s="248">
        <v>0</v>
      </c>
      <c r="H43" s="248">
        <v>0</v>
      </c>
      <c r="I43" s="249">
        <f t="shared" si="1"/>
        <v>0.96926902993272346</v>
      </c>
      <c r="J43" s="153"/>
      <c r="K43" s="122"/>
      <c r="L43" s="2"/>
      <c r="M43" s="2"/>
      <c r="N43" s="2"/>
      <c r="O43" s="2"/>
      <c r="P43" s="2"/>
      <c r="Q43" s="2"/>
      <c r="R43" s="2"/>
      <c r="S43" s="2"/>
      <c r="T43" s="2"/>
    </row>
    <row r="44" spans="1:20" ht="13.5" customHeight="1">
      <c r="A44" s="122"/>
      <c r="B44" s="456"/>
      <c r="C44" s="457"/>
      <c r="D44" s="160" t="s">
        <v>109</v>
      </c>
      <c r="E44" s="425">
        <v>4.3617106346972561</v>
      </c>
      <c r="F44" s="248">
        <v>0</v>
      </c>
      <c r="G44" s="248">
        <v>0</v>
      </c>
      <c r="H44" s="248">
        <v>0</v>
      </c>
      <c r="I44" s="249">
        <f t="shared" si="1"/>
        <v>4.3617106346972561</v>
      </c>
      <c r="J44" s="153"/>
      <c r="K44" s="122"/>
      <c r="L44" s="2"/>
      <c r="M44" s="2"/>
      <c r="N44" s="2"/>
      <c r="O44" s="2"/>
      <c r="P44" s="2"/>
      <c r="Q44" s="2"/>
      <c r="R44" s="2"/>
      <c r="S44" s="2"/>
      <c r="T44" s="2"/>
    </row>
    <row r="45" spans="1:20" ht="13.5" customHeight="1">
      <c r="A45" s="122"/>
      <c r="B45" s="456"/>
      <c r="C45" s="457"/>
      <c r="D45" s="160" t="s">
        <v>110</v>
      </c>
      <c r="E45" s="425">
        <v>0.96926902993272346</v>
      </c>
      <c r="F45" s="248">
        <v>0</v>
      </c>
      <c r="G45" s="248">
        <v>0</v>
      </c>
      <c r="H45" s="248">
        <v>0</v>
      </c>
      <c r="I45" s="249">
        <f t="shared" si="1"/>
        <v>0.96926902993272346</v>
      </c>
      <c r="J45" s="153"/>
      <c r="K45" s="122"/>
      <c r="L45" s="2"/>
      <c r="M45" s="2"/>
      <c r="N45" s="2"/>
      <c r="O45" s="2"/>
      <c r="P45" s="2"/>
      <c r="Q45" s="2"/>
      <c r="R45" s="2"/>
      <c r="S45" s="2"/>
      <c r="T45" s="2"/>
    </row>
    <row r="46" spans="1:20" ht="13.5" customHeight="1">
      <c r="A46" s="122"/>
      <c r="B46" s="456"/>
      <c r="C46" s="457"/>
      <c r="D46" s="160" t="s">
        <v>111</v>
      </c>
      <c r="E46" s="425">
        <v>0.29078070897981706</v>
      </c>
      <c r="F46" s="248">
        <v>0</v>
      </c>
      <c r="G46" s="248">
        <v>0</v>
      </c>
      <c r="H46" s="248">
        <v>0</v>
      </c>
      <c r="I46" s="249">
        <f t="shared" si="1"/>
        <v>0.29078070897981706</v>
      </c>
      <c r="J46" s="153"/>
      <c r="K46" s="122"/>
      <c r="L46" s="2"/>
      <c r="M46" s="2"/>
      <c r="N46" s="2"/>
      <c r="O46" s="2"/>
      <c r="P46" s="2"/>
      <c r="Q46" s="2"/>
      <c r="R46" s="2"/>
      <c r="S46" s="2"/>
      <c r="T46" s="2"/>
    </row>
    <row r="47" spans="1:20" ht="13.5" customHeight="1">
      <c r="A47" s="122"/>
      <c r="B47" s="456"/>
      <c r="C47" s="457"/>
      <c r="D47" s="160" t="s">
        <v>112</v>
      </c>
      <c r="E47" s="425">
        <v>0.48463451496636173</v>
      </c>
      <c r="F47" s="248">
        <v>0</v>
      </c>
      <c r="G47" s="248">
        <v>0</v>
      </c>
      <c r="H47" s="248">
        <v>0</v>
      </c>
      <c r="I47" s="249">
        <f t="shared" si="1"/>
        <v>0.48463451496636173</v>
      </c>
      <c r="J47" s="153"/>
      <c r="K47" s="122"/>
      <c r="L47" s="2"/>
      <c r="M47" s="2"/>
      <c r="N47" s="2"/>
      <c r="O47" s="2"/>
      <c r="P47" s="2"/>
      <c r="Q47" s="2"/>
      <c r="R47" s="2"/>
      <c r="S47" s="2"/>
      <c r="T47" s="2"/>
    </row>
    <row r="48" spans="1:20" ht="13.5" customHeight="1">
      <c r="A48" s="122"/>
      <c r="B48" s="456"/>
      <c r="C48" s="454" t="s">
        <v>81</v>
      </c>
      <c r="D48" s="149" t="s">
        <v>399</v>
      </c>
      <c r="E48" s="425">
        <v>168.65281120829388</v>
      </c>
      <c r="F48" s="248">
        <v>0</v>
      </c>
      <c r="G48" s="248">
        <v>0</v>
      </c>
      <c r="H48" s="248">
        <v>0</v>
      </c>
      <c r="I48" s="249">
        <f t="shared" si="1"/>
        <v>168.65281120829388</v>
      </c>
      <c r="J48" s="153"/>
      <c r="K48" s="122"/>
      <c r="L48" s="2"/>
      <c r="M48" s="2"/>
      <c r="N48" s="2"/>
      <c r="O48" s="2"/>
      <c r="P48" s="2"/>
      <c r="Q48" s="2"/>
      <c r="R48" s="2"/>
      <c r="S48" s="2"/>
      <c r="T48" s="2"/>
    </row>
    <row r="49" spans="1:20" ht="13.5" customHeight="1">
      <c r="A49" s="122"/>
      <c r="B49" s="456"/>
      <c r="C49" s="454"/>
      <c r="D49" s="156" t="s">
        <v>113</v>
      </c>
      <c r="E49" s="425">
        <v>27.914948062062436</v>
      </c>
      <c r="F49" s="248">
        <v>0</v>
      </c>
      <c r="G49" s="248">
        <v>0</v>
      </c>
      <c r="H49" s="248">
        <v>0</v>
      </c>
      <c r="I49" s="249">
        <f t="shared" si="1"/>
        <v>27.914948062062436</v>
      </c>
      <c r="J49" s="153"/>
      <c r="K49" s="122"/>
      <c r="L49" s="2"/>
      <c r="M49" s="2"/>
      <c r="N49" s="2"/>
      <c r="O49" s="2"/>
      <c r="P49" s="2"/>
      <c r="Q49" s="2"/>
      <c r="R49" s="2"/>
      <c r="S49" s="2"/>
      <c r="T49" s="2"/>
    </row>
    <row r="50" spans="1:20" ht="13.5" customHeight="1">
      <c r="A50" s="122"/>
      <c r="B50" s="456"/>
      <c r="C50" s="454"/>
      <c r="D50" s="156" t="s">
        <v>114</v>
      </c>
      <c r="E50" s="425">
        <v>18.706892277701563</v>
      </c>
      <c r="F50" s="248">
        <v>0</v>
      </c>
      <c r="G50" s="248">
        <v>0</v>
      </c>
      <c r="H50" s="248">
        <v>0</v>
      </c>
      <c r="I50" s="249">
        <f t="shared" si="1"/>
        <v>18.706892277701563</v>
      </c>
      <c r="J50" s="153"/>
      <c r="K50" s="122"/>
      <c r="L50" s="2"/>
      <c r="M50" s="2"/>
      <c r="N50" s="2"/>
      <c r="O50" s="2"/>
      <c r="P50" s="2"/>
      <c r="Q50" s="2"/>
      <c r="R50" s="2"/>
      <c r="S50" s="2"/>
      <c r="T50" s="2"/>
    </row>
    <row r="51" spans="1:20" ht="13.5" customHeight="1">
      <c r="A51" s="122"/>
      <c r="B51" s="456"/>
      <c r="C51" s="454"/>
      <c r="D51" s="156" t="s">
        <v>400</v>
      </c>
      <c r="E51" s="425">
        <v>3.3342854629685688</v>
      </c>
      <c r="F51" s="248">
        <v>0</v>
      </c>
      <c r="G51" s="248">
        <v>0</v>
      </c>
      <c r="H51" s="248">
        <v>0</v>
      </c>
      <c r="I51" s="249">
        <f t="shared" si="1"/>
        <v>3.3342854629685688</v>
      </c>
      <c r="J51" s="153"/>
      <c r="K51" s="122"/>
      <c r="L51" s="2"/>
      <c r="M51" s="2"/>
      <c r="N51" s="2"/>
      <c r="O51" s="2"/>
      <c r="P51" s="2"/>
      <c r="Q51" s="2"/>
      <c r="R51" s="2"/>
      <c r="S51" s="2"/>
      <c r="T51" s="2"/>
    </row>
    <row r="52" spans="1:20" ht="13.5" customHeight="1">
      <c r="A52" s="122"/>
      <c r="B52" s="456"/>
      <c r="C52" s="454"/>
      <c r="D52" s="156" t="s">
        <v>401</v>
      </c>
      <c r="E52" s="425">
        <v>1.2988205001098494</v>
      </c>
      <c r="F52" s="248">
        <v>0</v>
      </c>
      <c r="G52" s="248">
        <v>0</v>
      </c>
      <c r="H52" s="248">
        <v>0</v>
      </c>
      <c r="I52" s="249">
        <f t="shared" si="1"/>
        <v>1.2988205001098494</v>
      </c>
      <c r="J52" s="153"/>
      <c r="K52" s="122"/>
      <c r="L52" s="2"/>
      <c r="M52" s="2"/>
      <c r="N52" s="2"/>
      <c r="O52" s="2"/>
      <c r="P52" s="2"/>
      <c r="Q52" s="2"/>
      <c r="R52" s="2"/>
      <c r="S52" s="2"/>
      <c r="T52" s="2"/>
    </row>
    <row r="53" spans="1:20" ht="13.5" customHeight="1">
      <c r="A53" s="122"/>
      <c r="B53" s="456"/>
      <c r="C53" s="454"/>
      <c r="D53" s="156" t="s">
        <v>115</v>
      </c>
      <c r="E53" s="425">
        <v>0.78510791424550597</v>
      </c>
      <c r="F53" s="248">
        <v>0</v>
      </c>
      <c r="G53" s="248">
        <v>0</v>
      </c>
      <c r="H53" s="248">
        <v>0</v>
      </c>
      <c r="I53" s="249">
        <f t="shared" si="1"/>
        <v>0.78510791424550597</v>
      </c>
      <c r="J53" s="153"/>
      <c r="K53" s="122"/>
      <c r="L53" s="2"/>
      <c r="M53" s="2"/>
      <c r="N53" s="2"/>
      <c r="O53" s="2"/>
      <c r="P53" s="2"/>
      <c r="Q53" s="2"/>
      <c r="R53" s="2"/>
      <c r="S53" s="2"/>
      <c r="T53" s="2"/>
    </row>
    <row r="54" spans="1:20" ht="13.5" customHeight="1">
      <c r="A54" s="122"/>
      <c r="B54" s="456"/>
      <c r="C54" s="454"/>
      <c r="D54" s="156" t="s">
        <v>116</v>
      </c>
      <c r="E54" s="425">
        <v>0.43617106346972556</v>
      </c>
      <c r="F54" s="248">
        <v>0</v>
      </c>
      <c r="G54" s="248">
        <v>0</v>
      </c>
      <c r="H54" s="248">
        <v>0</v>
      </c>
      <c r="I54" s="249">
        <f t="shared" si="1"/>
        <v>0.43617106346972556</v>
      </c>
      <c r="J54" s="153"/>
      <c r="K54" s="122"/>
      <c r="L54" s="2"/>
      <c r="M54" s="2"/>
      <c r="N54" s="2"/>
      <c r="O54" s="2"/>
      <c r="P54" s="2"/>
      <c r="Q54" s="2"/>
      <c r="R54" s="2"/>
      <c r="S54" s="2"/>
      <c r="T54" s="2"/>
    </row>
    <row r="55" spans="1:20" ht="13.5" customHeight="1">
      <c r="A55" s="122"/>
      <c r="B55" s="456"/>
      <c r="C55" s="454" t="s">
        <v>117</v>
      </c>
      <c r="D55" s="156" t="s">
        <v>118</v>
      </c>
      <c r="E55" s="425">
        <v>16.630306558841447</v>
      </c>
      <c r="F55" s="248">
        <v>0</v>
      </c>
      <c r="G55" s="248">
        <v>0</v>
      </c>
      <c r="H55" s="248">
        <v>0</v>
      </c>
      <c r="I55" s="249">
        <f t="shared" si="1"/>
        <v>16.630306558841447</v>
      </c>
      <c r="J55" s="153"/>
      <c r="K55" s="122"/>
      <c r="L55" s="122"/>
      <c r="M55" s="2"/>
      <c r="N55" s="2"/>
      <c r="O55" s="2"/>
      <c r="P55" s="2"/>
      <c r="Q55" s="2"/>
      <c r="R55" s="2"/>
      <c r="S55" s="2"/>
      <c r="T55" s="2"/>
    </row>
    <row r="56" spans="1:20" ht="13.5" customHeight="1">
      <c r="A56" s="122"/>
      <c r="B56" s="456"/>
      <c r="C56" s="454"/>
      <c r="D56" s="156" t="s">
        <v>119</v>
      </c>
      <c r="E56" s="425">
        <v>0.96926902993272346</v>
      </c>
      <c r="F56" s="248">
        <v>0</v>
      </c>
      <c r="G56" s="248">
        <v>0</v>
      </c>
      <c r="H56" s="248">
        <v>0</v>
      </c>
      <c r="I56" s="249">
        <f t="shared" si="1"/>
        <v>0.96926902993272346</v>
      </c>
      <c r="J56" s="153"/>
      <c r="K56" s="122"/>
      <c r="L56" s="122"/>
      <c r="M56" s="2"/>
      <c r="N56" s="2"/>
      <c r="O56" s="2"/>
      <c r="P56" s="2"/>
      <c r="Q56" s="2"/>
      <c r="R56" s="2"/>
      <c r="S56" s="2"/>
      <c r="T56" s="2"/>
    </row>
    <row r="57" spans="1:20" ht="13.5" customHeight="1">
      <c r="A57" s="2"/>
      <c r="B57" s="456"/>
      <c r="C57" s="454"/>
      <c r="D57" s="161" t="s">
        <v>120</v>
      </c>
      <c r="E57" s="425">
        <v>2.7642583464651338</v>
      </c>
      <c r="F57" s="248">
        <v>0</v>
      </c>
      <c r="G57" s="248">
        <v>0</v>
      </c>
      <c r="H57" s="248">
        <v>0</v>
      </c>
      <c r="I57" s="249">
        <f t="shared" si="1"/>
        <v>2.7642583464651338</v>
      </c>
      <c r="J57" s="153"/>
      <c r="K57" s="122"/>
      <c r="L57" s="122"/>
      <c r="M57" s="2"/>
      <c r="N57" s="2"/>
      <c r="O57" s="2"/>
      <c r="P57" s="2"/>
      <c r="Q57" s="2"/>
      <c r="R57" s="2"/>
      <c r="S57" s="2"/>
      <c r="T57" s="2"/>
    </row>
    <row r="58" spans="1:20" ht="13.5" customHeight="1">
      <c r="A58" s="2"/>
      <c r="B58" s="456"/>
      <c r="C58" s="156" t="s">
        <v>99</v>
      </c>
      <c r="D58" s="161" t="s">
        <v>121</v>
      </c>
      <c r="E58" s="426">
        <v>9.6926902993272349E-2</v>
      </c>
      <c r="F58" s="248">
        <v>0</v>
      </c>
      <c r="G58" s="248">
        <v>0</v>
      </c>
      <c r="H58" s="248">
        <v>0</v>
      </c>
      <c r="I58" s="249">
        <f t="shared" si="1"/>
        <v>9.6926902993272349E-2</v>
      </c>
      <c r="J58" s="153"/>
      <c r="K58" s="122"/>
      <c r="L58" s="2"/>
      <c r="M58" s="2"/>
      <c r="N58" s="2"/>
      <c r="O58" s="2"/>
      <c r="P58" s="2"/>
      <c r="Q58" s="2"/>
      <c r="R58" s="2"/>
      <c r="S58" s="2"/>
      <c r="T58" s="2"/>
    </row>
    <row r="59" spans="1:20" ht="13.5" customHeight="1">
      <c r="A59" s="122"/>
      <c r="B59" s="452" t="s">
        <v>392</v>
      </c>
      <c r="C59" s="449"/>
      <c r="D59" s="449"/>
      <c r="E59" s="241">
        <f>SUM(E41:E58)</f>
        <v>250.41014549947192</v>
      </c>
      <c r="F59" s="241">
        <f>SUM(F41:F58)</f>
        <v>0</v>
      </c>
      <c r="G59" s="241">
        <f>SUM(G41:G58)</f>
        <v>0</v>
      </c>
      <c r="H59" s="241">
        <f>SUM(H41:H58)</f>
        <v>0</v>
      </c>
      <c r="I59" s="244">
        <f t="shared" si="1"/>
        <v>250.41014549947192</v>
      </c>
      <c r="J59" s="157"/>
      <c r="K59" s="152"/>
      <c r="L59" s="2"/>
      <c r="M59" s="2"/>
      <c r="N59" s="2"/>
      <c r="O59" s="2"/>
      <c r="P59" s="2"/>
      <c r="Q59" s="2"/>
      <c r="R59" s="2"/>
      <c r="S59" s="2"/>
      <c r="T59" s="2"/>
    </row>
    <row r="60" spans="1:20" ht="13.5" customHeight="1">
      <c r="A60" s="122"/>
      <c r="B60" s="210"/>
      <c r="C60" s="156"/>
      <c r="D60" s="156"/>
      <c r="E60" s="251"/>
      <c r="F60" s="251"/>
      <c r="G60" s="251"/>
      <c r="H60" s="251"/>
      <c r="I60" s="252"/>
      <c r="J60" s="156"/>
      <c r="K60" s="122"/>
      <c r="L60" s="2"/>
      <c r="M60" s="2"/>
      <c r="N60" s="2"/>
      <c r="O60" s="2"/>
      <c r="P60" s="2"/>
      <c r="Q60" s="2"/>
      <c r="R60" s="2"/>
      <c r="S60" s="2"/>
      <c r="T60" s="2"/>
    </row>
    <row r="61" spans="1:20" ht="13.5" customHeight="1">
      <c r="A61" s="2"/>
      <c r="B61" s="456" t="s">
        <v>123</v>
      </c>
      <c r="C61" s="454" t="s">
        <v>85</v>
      </c>
      <c r="D61" s="161" t="s">
        <v>124</v>
      </c>
      <c r="E61" s="247">
        <v>2.0354649628587191</v>
      </c>
      <c r="F61" s="248">
        <v>0</v>
      </c>
      <c r="G61" s="248">
        <v>0</v>
      </c>
      <c r="H61" s="248">
        <v>0</v>
      </c>
      <c r="I61" s="249">
        <f t="shared" ref="I61:I74" si="2">SUM(E61:H61)</f>
        <v>2.0354649628587191</v>
      </c>
      <c r="J61" s="153"/>
      <c r="K61" s="122"/>
      <c r="L61" s="2"/>
      <c r="M61" s="2"/>
      <c r="N61" s="2"/>
      <c r="O61" s="2"/>
      <c r="P61" s="2"/>
      <c r="Q61" s="2"/>
      <c r="R61" s="2"/>
      <c r="S61" s="2"/>
      <c r="T61" s="2"/>
    </row>
    <row r="62" spans="1:20" ht="13.5" customHeight="1">
      <c r="A62" s="2"/>
      <c r="B62" s="456"/>
      <c r="C62" s="454"/>
      <c r="D62" s="161" t="s">
        <v>125</v>
      </c>
      <c r="E62" s="247">
        <v>0.58156141795963412</v>
      </c>
      <c r="F62" s="248">
        <v>0</v>
      </c>
      <c r="G62" s="248">
        <v>0</v>
      </c>
      <c r="H62" s="248">
        <v>0</v>
      </c>
      <c r="I62" s="249">
        <f t="shared" si="2"/>
        <v>0.58156141795963412</v>
      </c>
      <c r="J62" s="153"/>
      <c r="K62" s="122"/>
      <c r="L62" s="2"/>
      <c r="M62" s="2"/>
      <c r="N62" s="2"/>
      <c r="O62" s="2"/>
      <c r="P62" s="2"/>
      <c r="Q62" s="2"/>
      <c r="R62" s="2"/>
      <c r="S62" s="2"/>
      <c r="T62" s="2"/>
    </row>
    <row r="63" spans="1:20" ht="13.5" customHeight="1">
      <c r="A63" s="2"/>
      <c r="B63" s="456"/>
      <c r="C63" s="454"/>
      <c r="D63" s="161" t="s">
        <v>126</v>
      </c>
      <c r="E63" s="247">
        <v>8.2387867544281495</v>
      </c>
      <c r="F63" s="248">
        <v>0</v>
      </c>
      <c r="G63" s="248">
        <v>0</v>
      </c>
      <c r="H63" s="248">
        <v>0</v>
      </c>
      <c r="I63" s="249">
        <f t="shared" si="2"/>
        <v>8.2387867544281495</v>
      </c>
      <c r="J63" s="153"/>
      <c r="K63" s="122"/>
      <c r="L63" s="2"/>
      <c r="M63" s="2"/>
      <c r="N63" s="2"/>
      <c r="O63" s="2"/>
      <c r="P63" s="2"/>
      <c r="Q63" s="2"/>
      <c r="R63" s="2"/>
      <c r="S63" s="2"/>
      <c r="T63" s="2"/>
    </row>
    <row r="64" spans="1:20" ht="13.5" customHeight="1">
      <c r="A64" s="2"/>
      <c r="B64" s="456"/>
      <c r="C64" s="154" t="s">
        <v>81</v>
      </c>
      <c r="D64" s="161" t="s">
        <v>127</v>
      </c>
      <c r="E64" s="247">
        <v>2.4231725748318089</v>
      </c>
      <c r="F64" s="248">
        <v>0</v>
      </c>
      <c r="G64" s="248">
        <v>0</v>
      </c>
      <c r="H64" s="248">
        <v>0</v>
      </c>
      <c r="I64" s="249">
        <f t="shared" si="2"/>
        <v>2.4231725748318089</v>
      </c>
      <c r="J64" s="153"/>
      <c r="K64" s="122"/>
      <c r="L64" s="122"/>
      <c r="M64" s="2"/>
      <c r="N64" s="2"/>
      <c r="O64" s="2"/>
      <c r="P64" s="2"/>
      <c r="Q64" s="2"/>
      <c r="R64" s="2"/>
      <c r="S64" s="2"/>
      <c r="T64" s="2"/>
    </row>
    <row r="65" spans="1:20" ht="13.5" customHeight="1">
      <c r="A65" s="2"/>
      <c r="B65" s="456"/>
      <c r="C65" s="154" t="s">
        <v>88</v>
      </c>
      <c r="D65" s="161" t="s">
        <v>128</v>
      </c>
      <c r="E65" s="247">
        <v>0.13782022010089598</v>
      </c>
      <c r="F65" s="248">
        <v>0</v>
      </c>
      <c r="G65" s="248">
        <v>0</v>
      </c>
      <c r="H65" s="248">
        <v>0</v>
      </c>
      <c r="I65" s="249">
        <f t="shared" si="2"/>
        <v>0.13782022010089598</v>
      </c>
      <c r="J65" s="153"/>
      <c r="K65" s="122"/>
      <c r="L65" s="122"/>
      <c r="M65" s="2"/>
      <c r="N65" s="2"/>
      <c r="O65" s="2"/>
      <c r="P65" s="2"/>
      <c r="Q65" s="2"/>
      <c r="R65" s="2"/>
      <c r="S65" s="2"/>
      <c r="T65" s="2"/>
    </row>
    <row r="66" spans="1:20" ht="13.5" customHeight="1">
      <c r="A66" s="2"/>
      <c r="B66" s="456"/>
      <c r="C66" s="454" t="s">
        <v>79</v>
      </c>
      <c r="D66" s="156" t="s">
        <v>129</v>
      </c>
      <c r="E66" s="247">
        <v>27.288403579977402</v>
      </c>
      <c r="F66" s="248">
        <v>0</v>
      </c>
      <c r="G66" s="248">
        <v>0</v>
      </c>
      <c r="H66" s="248">
        <v>0</v>
      </c>
      <c r="I66" s="249">
        <f t="shared" si="2"/>
        <v>27.288403579977402</v>
      </c>
      <c r="J66" s="153"/>
      <c r="K66" s="122"/>
      <c r="L66" s="122"/>
      <c r="M66" s="2"/>
      <c r="N66" s="2"/>
      <c r="O66" s="2"/>
      <c r="P66" s="2"/>
      <c r="Q66" s="2"/>
      <c r="R66" s="2"/>
      <c r="S66" s="2"/>
      <c r="T66" s="2"/>
    </row>
    <row r="67" spans="1:20" ht="13.5" customHeight="1">
      <c r="A67" s="2"/>
      <c r="B67" s="456"/>
      <c r="C67" s="454"/>
      <c r="D67" s="156" t="s">
        <v>130</v>
      </c>
      <c r="E67" s="247">
        <v>2.8482845487518502</v>
      </c>
      <c r="F67" s="248">
        <v>0</v>
      </c>
      <c r="G67" s="248">
        <v>0</v>
      </c>
      <c r="H67" s="248">
        <v>0</v>
      </c>
      <c r="I67" s="249">
        <f t="shared" si="2"/>
        <v>2.8482845487518502</v>
      </c>
      <c r="J67" s="153"/>
      <c r="K67" s="122"/>
      <c r="L67" s="122"/>
      <c r="M67" s="2"/>
      <c r="N67" s="2"/>
      <c r="O67" s="2"/>
      <c r="P67" s="2"/>
      <c r="Q67" s="2"/>
      <c r="R67" s="2"/>
      <c r="S67" s="2"/>
      <c r="T67" s="2"/>
    </row>
    <row r="68" spans="1:20" ht="13.5" customHeight="1">
      <c r="A68" s="2"/>
      <c r="B68" s="456"/>
      <c r="C68" s="454"/>
      <c r="D68" s="156" t="s">
        <v>131</v>
      </c>
      <c r="E68" s="247">
        <v>0.45940073366965323</v>
      </c>
      <c r="F68" s="248">
        <v>0</v>
      </c>
      <c r="G68" s="248">
        <v>0</v>
      </c>
      <c r="H68" s="248">
        <v>0</v>
      </c>
      <c r="I68" s="249">
        <f t="shared" si="2"/>
        <v>0.45940073366965323</v>
      </c>
      <c r="J68" s="153"/>
      <c r="K68" s="122"/>
      <c r="L68" s="122"/>
      <c r="M68" s="2"/>
      <c r="N68" s="2"/>
      <c r="O68" s="2"/>
      <c r="P68" s="2"/>
      <c r="Q68" s="2"/>
      <c r="R68" s="2"/>
      <c r="S68" s="2"/>
      <c r="T68" s="2"/>
    </row>
    <row r="69" spans="1:20" ht="13.5" customHeight="1">
      <c r="A69" s="2"/>
      <c r="B69" s="456"/>
      <c r="C69" s="454"/>
      <c r="D69" s="156" t="s">
        <v>132</v>
      </c>
      <c r="E69" s="247">
        <v>0.96926902993272346</v>
      </c>
      <c r="F69" s="248">
        <v>0</v>
      </c>
      <c r="G69" s="248">
        <v>0</v>
      </c>
      <c r="H69" s="248">
        <v>0</v>
      </c>
      <c r="I69" s="249">
        <f t="shared" si="2"/>
        <v>0.96926902993272346</v>
      </c>
      <c r="J69" s="153"/>
      <c r="K69" s="122"/>
      <c r="L69" s="122"/>
      <c r="M69" s="2"/>
      <c r="N69" s="2"/>
      <c r="O69" s="2"/>
      <c r="P69" s="2"/>
      <c r="Q69" s="2"/>
      <c r="R69" s="2"/>
      <c r="S69" s="2"/>
      <c r="T69" s="2"/>
    </row>
    <row r="70" spans="1:20" ht="13.5" customHeight="1">
      <c r="A70" s="2"/>
      <c r="B70" s="456"/>
      <c r="C70" s="458" t="s">
        <v>350</v>
      </c>
      <c r="D70" s="156" t="s">
        <v>133</v>
      </c>
      <c r="E70" s="247">
        <v>1.4539035448990851</v>
      </c>
      <c r="F70" s="248">
        <v>0</v>
      </c>
      <c r="G70" s="248">
        <v>0</v>
      </c>
      <c r="H70" s="248">
        <v>0</v>
      </c>
      <c r="I70" s="249">
        <f t="shared" si="2"/>
        <v>1.4539035448990851</v>
      </c>
      <c r="J70" s="153"/>
      <c r="K70" s="122"/>
      <c r="L70" s="122"/>
      <c r="M70" s="2"/>
      <c r="N70" s="2"/>
      <c r="O70" s="2"/>
      <c r="P70" s="2"/>
      <c r="Q70" s="2"/>
      <c r="R70" s="2"/>
      <c r="S70" s="2"/>
      <c r="T70" s="2"/>
    </row>
    <row r="71" spans="1:20" ht="13.5" customHeight="1">
      <c r="A71" s="2"/>
      <c r="B71" s="456"/>
      <c r="C71" s="458"/>
      <c r="D71" s="156" t="s">
        <v>134</v>
      </c>
      <c r="E71" s="247">
        <v>2.5007140972264268</v>
      </c>
      <c r="F71" s="248">
        <v>0</v>
      </c>
      <c r="G71" s="248">
        <v>0</v>
      </c>
      <c r="H71" s="248">
        <v>0</v>
      </c>
      <c r="I71" s="249">
        <f t="shared" si="2"/>
        <v>2.5007140972264268</v>
      </c>
      <c r="J71" s="153"/>
      <c r="K71" s="122"/>
      <c r="L71" s="122"/>
      <c r="M71" s="2"/>
      <c r="N71" s="2"/>
      <c r="O71" s="2"/>
      <c r="P71" s="2"/>
      <c r="Q71" s="2"/>
      <c r="R71" s="2"/>
      <c r="S71" s="2"/>
      <c r="T71" s="2"/>
    </row>
    <row r="72" spans="1:20" ht="13.5" customHeight="1">
      <c r="A72" s="2"/>
      <c r="B72" s="456"/>
      <c r="C72" s="454" t="s">
        <v>100</v>
      </c>
      <c r="D72" s="156" t="s">
        <v>135</v>
      </c>
      <c r="E72" s="247">
        <v>31.546240624405307</v>
      </c>
      <c r="F72" s="248">
        <v>0</v>
      </c>
      <c r="G72" s="248">
        <v>0</v>
      </c>
      <c r="H72" s="248">
        <v>0</v>
      </c>
      <c r="I72" s="249">
        <f t="shared" si="2"/>
        <v>31.546240624405307</v>
      </c>
      <c r="J72" s="153"/>
      <c r="K72" s="122"/>
      <c r="L72" s="2"/>
      <c r="M72" s="2"/>
      <c r="N72" s="2"/>
      <c r="O72" s="2"/>
      <c r="P72" s="2"/>
      <c r="Q72" s="2"/>
      <c r="R72" s="2"/>
      <c r="S72" s="2"/>
      <c r="T72" s="2"/>
    </row>
    <row r="73" spans="1:20" ht="13.5" customHeight="1">
      <c r="A73" s="2"/>
      <c r="B73" s="456"/>
      <c r="C73" s="454"/>
      <c r="D73" s="156" t="s">
        <v>136</v>
      </c>
      <c r="E73" s="247">
        <v>230.41518782978454</v>
      </c>
      <c r="F73" s="248">
        <v>0</v>
      </c>
      <c r="G73" s="248">
        <v>0</v>
      </c>
      <c r="H73" s="248">
        <v>0</v>
      </c>
      <c r="I73" s="249">
        <f t="shared" si="2"/>
        <v>230.41518782978454</v>
      </c>
      <c r="J73" s="153"/>
      <c r="K73" s="122"/>
      <c r="L73" s="2"/>
      <c r="M73" s="2"/>
      <c r="N73" s="2"/>
      <c r="O73" s="2"/>
      <c r="P73" s="2"/>
      <c r="Q73" s="2"/>
      <c r="R73" s="2"/>
      <c r="S73" s="2"/>
      <c r="T73" s="2"/>
    </row>
    <row r="74" spans="1:20" ht="13.5" customHeight="1">
      <c r="A74" s="122"/>
      <c r="B74" s="453" t="s">
        <v>137</v>
      </c>
      <c r="C74" s="451"/>
      <c r="D74" s="451"/>
      <c r="E74" s="241">
        <f>SUM(E61:E73)</f>
        <v>310.89820991882618</v>
      </c>
      <c r="F74" s="241">
        <f>SUM(F61:F73)</f>
        <v>0</v>
      </c>
      <c r="G74" s="241">
        <f>SUM(G61:G73)</f>
        <v>0</v>
      </c>
      <c r="H74" s="241">
        <f>+SUM(H61:H73)</f>
        <v>0</v>
      </c>
      <c r="I74" s="244">
        <f t="shared" si="2"/>
        <v>310.89820991882618</v>
      </c>
      <c r="J74" s="157"/>
      <c r="K74" s="234"/>
      <c r="L74" s="2"/>
      <c r="M74" s="2"/>
      <c r="N74" s="2"/>
      <c r="O74" s="2"/>
      <c r="P74" s="2"/>
      <c r="Q74" s="2"/>
      <c r="R74" s="2"/>
      <c r="S74" s="2"/>
      <c r="T74" s="2"/>
    </row>
    <row r="75" spans="1:20" ht="13.5" customHeight="1">
      <c r="A75" s="122"/>
      <c r="B75" s="224"/>
      <c r="C75" s="150"/>
      <c r="D75" s="150"/>
      <c r="E75" s="245"/>
      <c r="F75" s="245"/>
      <c r="G75" s="245"/>
      <c r="H75" s="245"/>
      <c r="I75" s="246"/>
      <c r="J75" s="157"/>
      <c r="K75" s="122"/>
      <c r="L75" s="122"/>
      <c r="M75" s="2"/>
      <c r="N75" s="2"/>
      <c r="O75" s="2"/>
      <c r="P75" s="2"/>
      <c r="Q75" s="2"/>
      <c r="R75" s="2"/>
      <c r="S75" s="2"/>
      <c r="T75" s="2"/>
    </row>
    <row r="76" spans="1:20" ht="13.5" customHeight="1">
      <c r="A76" s="122"/>
      <c r="B76" s="456" t="s">
        <v>138</v>
      </c>
      <c r="C76" s="154" t="s">
        <v>85</v>
      </c>
      <c r="D76" s="156" t="s">
        <v>402</v>
      </c>
      <c r="E76" s="248">
        <v>237.47091233351725</v>
      </c>
      <c r="F76" s="248">
        <v>0</v>
      </c>
      <c r="G76" s="248">
        <v>0</v>
      </c>
      <c r="H76" s="248">
        <v>0</v>
      </c>
      <c r="I76" s="249">
        <f t="shared" ref="I76:I83" si="3">SUM(E76:H76)</f>
        <v>237.47091233351725</v>
      </c>
      <c r="J76" s="153"/>
      <c r="K76" s="122"/>
      <c r="L76" s="2"/>
      <c r="M76" s="2"/>
      <c r="N76" s="2"/>
      <c r="O76" s="2"/>
      <c r="P76" s="2"/>
      <c r="Q76" s="2"/>
      <c r="R76" s="2"/>
      <c r="S76" s="2"/>
      <c r="T76" s="2"/>
    </row>
    <row r="77" spans="1:20" ht="13.5" customHeight="1">
      <c r="A77" s="122"/>
      <c r="B77" s="456"/>
      <c r="C77" s="154" t="s">
        <v>90</v>
      </c>
      <c r="D77" s="156" t="s">
        <v>139</v>
      </c>
      <c r="E77" s="248">
        <v>48.463451496636175</v>
      </c>
      <c r="F77" s="248">
        <v>0</v>
      </c>
      <c r="G77" s="248">
        <v>0</v>
      </c>
      <c r="H77" s="248">
        <v>0</v>
      </c>
      <c r="I77" s="249">
        <f t="shared" si="3"/>
        <v>48.463451496636175</v>
      </c>
      <c r="J77" s="153"/>
      <c r="K77" s="122"/>
      <c r="L77" s="2"/>
      <c r="M77" s="2"/>
      <c r="N77" s="2"/>
      <c r="O77" s="2"/>
      <c r="P77" s="2"/>
      <c r="Q77" s="2"/>
      <c r="R77" s="2"/>
      <c r="S77" s="2"/>
      <c r="T77" s="2"/>
    </row>
    <row r="78" spans="1:20" ht="13.5" customHeight="1">
      <c r="A78" s="122"/>
      <c r="B78" s="456"/>
      <c r="C78" s="154" t="s">
        <v>117</v>
      </c>
      <c r="D78" s="156" t="s">
        <v>140</v>
      </c>
      <c r="E78" s="248">
        <v>10.290576434200233</v>
      </c>
      <c r="F78" s="248">
        <v>0</v>
      </c>
      <c r="G78" s="248">
        <v>0</v>
      </c>
      <c r="H78" s="248">
        <v>0</v>
      </c>
      <c r="I78" s="249">
        <f t="shared" si="3"/>
        <v>10.290576434200233</v>
      </c>
      <c r="J78" s="153"/>
      <c r="K78" s="122"/>
      <c r="L78" s="2"/>
      <c r="M78" s="2"/>
      <c r="N78" s="2"/>
      <c r="O78" s="2"/>
      <c r="P78" s="2"/>
      <c r="Q78" s="2"/>
      <c r="R78" s="2"/>
      <c r="S78" s="2"/>
      <c r="T78" s="2"/>
    </row>
    <row r="79" spans="1:20" ht="13.5" customHeight="1">
      <c r="A79" s="122"/>
      <c r="B79" s="456"/>
      <c r="C79" s="301" t="s">
        <v>349</v>
      </c>
      <c r="D79" s="156" t="s">
        <v>141</v>
      </c>
      <c r="E79" s="248">
        <v>0.36752058693572259</v>
      </c>
      <c r="F79" s="248">
        <v>0</v>
      </c>
      <c r="G79" s="248">
        <v>0</v>
      </c>
      <c r="H79" s="248">
        <v>0</v>
      </c>
      <c r="I79" s="249">
        <f t="shared" si="3"/>
        <v>0.36752058693572259</v>
      </c>
      <c r="J79" s="153"/>
      <c r="K79" s="122"/>
      <c r="L79" s="2"/>
      <c r="M79" s="2"/>
      <c r="N79" s="2"/>
      <c r="O79" s="2"/>
      <c r="P79" s="2"/>
      <c r="Q79" s="2"/>
      <c r="R79" s="2"/>
      <c r="S79" s="2"/>
      <c r="T79" s="2"/>
    </row>
    <row r="80" spans="1:20" ht="13.5" customHeight="1">
      <c r="A80" s="122"/>
      <c r="B80" s="456"/>
      <c r="C80" s="454" t="s">
        <v>142</v>
      </c>
      <c r="D80" s="156" t="s">
        <v>143</v>
      </c>
      <c r="E80" s="248">
        <v>0.68246232397563067</v>
      </c>
      <c r="F80" s="248">
        <v>0</v>
      </c>
      <c r="G80" s="248">
        <v>0</v>
      </c>
      <c r="H80" s="248">
        <v>0</v>
      </c>
      <c r="I80" s="249">
        <f t="shared" si="3"/>
        <v>0.68246232397563067</v>
      </c>
      <c r="J80" s="153"/>
      <c r="K80" s="122"/>
      <c r="L80" s="2"/>
      <c r="M80" s="2"/>
      <c r="N80" s="2"/>
      <c r="O80" s="2"/>
      <c r="P80" s="2"/>
      <c r="Q80" s="2"/>
      <c r="R80" s="2"/>
      <c r="S80" s="2"/>
      <c r="T80" s="2"/>
    </row>
    <row r="81" spans="1:20" ht="13.5" customHeight="1">
      <c r="A81" s="122"/>
      <c r="B81" s="456"/>
      <c r="C81" s="454"/>
      <c r="D81" s="156" t="s">
        <v>144</v>
      </c>
      <c r="E81" s="248">
        <v>-3.8058348460308387</v>
      </c>
      <c r="F81" s="248">
        <v>0</v>
      </c>
      <c r="G81" s="248">
        <v>0</v>
      </c>
      <c r="H81" s="248">
        <v>0</v>
      </c>
      <c r="I81" s="249">
        <f t="shared" si="3"/>
        <v>-3.8058348460308387</v>
      </c>
      <c r="J81" s="153"/>
      <c r="K81" s="122"/>
      <c r="L81" s="2"/>
      <c r="M81" s="2"/>
      <c r="N81" s="2"/>
      <c r="O81" s="2"/>
      <c r="P81" s="2"/>
      <c r="Q81" s="2"/>
      <c r="R81" s="2"/>
      <c r="S81" s="2"/>
      <c r="T81" s="2"/>
    </row>
    <row r="82" spans="1:20" ht="13.5" customHeight="1">
      <c r="A82" s="122"/>
      <c r="B82" s="456"/>
      <c r="C82" s="454"/>
      <c r="D82" s="156" t="s">
        <v>145</v>
      </c>
      <c r="E82" s="248">
        <v>2.229318768845264E-3</v>
      </c>
      <c r="F82" s="248">
        <v>0</v>
      </c>
      <c r="G82" s="248">
        <v>0</v>
      </c>
      <c r="H82" s="248">
        <v>0</v>
      </c>
      <c r="I82" s="249">
        <f t="shared" si="3"/>
        <v>2.229318768845264E-3</v>
      </c>
      <c r="J82" s="153"/>
      <c r="K82" s="122"/>
      <c r="L82" s="2"/>
      <c r="M82" s="2"/>
      <c r="N82" s="2"/>
      <c r="O82" s="2"/>
      <c r="P82" s="2"/>
      <c r="Q82" s="2"/>
      <c r="R82" s="2"/>
      <c r="S82" s="2"/>
      <c r="T82" s="2"/>
    </row>
    <row r="83" spans="1:20" ht="13.5" customHeight="1">
      <c r="A83" s="122"/>
      <c r="B83" s="453" t="s">
        <v>146</v>
      </c>
      <c r="C83" s="451"/>
      <c r="D83" s="451"/>
      <c r="E83" s="241">
        <f>SUM(E76:E82)</f>
        <v>293.47131764800304</v>
      </c>
      <c r="F83" s="241">
        <f>SUM(F76:F82)</f>
        <v>0</v>
      </c>
      <c r="G83" s="241">
        <f>SUM(G76:G82)</f>
        <v>0</v>
      </c>
      <c r="H83" s="241">
        <f>SUM(H76:H82)</f>
        <v>0</v>
      </c>
      <c r="I83" s="244">
        <f t="shared" si="3"/>
        <v>293.47131764800304</v>
      </c>
      <c r="J83" s="157"/>
      <c r="K83" s="152"/>
      <c r="L83" s="2"/>
      <c r="M83" s="2"/>
      <c r="N83" s="2"/>
      <c r="O83" s="2"/>
      <c r="P83" s="2"/>
      <c r="Q83" s="2"/>
      <c r="R83" s="2"/>
      <c r="S83" s="2"/>
      <c r="T83" s="2"/>
    </row>
    <row r="84" spans="1:20" ht="13.5" customHeight="1">
      <c r="A84" s="122"/>
      <c r="B84" s="224"/>
      <c r="C84" s="150"/>
      <c r="D84" s="150"/>
      <c r="E84" s="245"/>
      <c r="F84" s="245"/>
      <c r="G84" s="245"/>
      <c r="H84" s="245"/>
      <c r="I84" s="246"/>
      <c r="J84" s="14"/>
      <c r="K84" s="122"/>
      <c r="L84" s="122"/>
      <c r="M84" s="2"/>
      <c r="N84" s="2"/>
      <c r="O84" s="2"/>
      <c r="P84" s="2"/>
      <c r="Q84" s="2"/>
      <c r="R84" s="2"/>
      <c r="S84" s="2"/>
      <c r="T84" s="2"/>
    </row>
    <row r="85" spans="1:20" ht="13.5" customHeight="1">
      <c r="A85" s="2"/>
      <c r="B85" s="456" t="s">
        <v>147</v>
      </c>
      <c r="C85" s="459" t="s">
        <v>148</v>
      </c>
      <c r="D85" s="156" t="s">
        <v>149</v>
      </c>
      <c r="E85" s="248">
        <v>8.6680649230257512</v>
      </c>
      <c r="F85" s="248">
        <v>0</v>
      </c>
      <c r="G85" s="248">
        <v>0</v>
      </c>
      <c r="H85" s="248">
        <v>0</v>
      </c>
      <c r="I85" s="249">
        <f t="shared" ref="I85:I127" si="4">SUM(E85:H85)</f>
        <v>8.6680649230257512</v>
      </c>
      <c r="J85" s="153"/>
      <c r="K85" s="122"/>
      <c r="L85" s="2"/>
      <c r="M85" s="2"/>
      <c r="N85" s="2"/>
      <c r="O85" s="2"/>
      <c r="P85" s="2"/>
      <c r="Q85" s="2"/>
      <c r="R85" s="2"/>
      <c r="S85" s="2"/>
      <c r="T85" s="2"/>
    </row>
    <row r="86" spans="1:20" ht="13.5" customHeight="1">
      <c r="A86" s="2"/>
      <c r="B86" s="456"/>
      <c r="C86" s="459"/>
      <c r="D86" s="156" t="s">
        <v>150</v>
      </c>
      <c r="E86" s="248">
        <v>0.75118349819786068</v>
      </c>
      <c r="F86" s="248">
        <v>0</v>
      </c>
      <c r="G86" s="248">
        <v>0</v>
      </c>
      <c r="H86" s="248">
        <v>0</v>
      </c>
      <c r="I86" s="249">
        <f t="shared" si="4"/>
        <v>0.75118349819786068</v>
      </c>
      <c r="J86" s="153"/>
      <c r="K86" s="122"/>
      <c r="L86" s="2"/>
      <c r="M86" s="2"/>
      <c r="N86" s="2"/>
      <c r="O86" s="2"/>
      <c r="P86" s="2"/>
      <c r="Q86" s="2"/>
      <c r="R86" s="2"/>
      <c r="S86" s="2"/>
      <c r="T86" s="2"/>
    </row>
    <row r="87" spans="1:20" ht="13.5" customHeight="1">
      <c r="A87" s="2"/>
      <c r="B87" s="456"/>
      <c r="C87" s="459" t="s">
        <v>81</v>
      </c>
      <c r="D87" s="156" t="s">
        <v>403</v>
      </c>
      <c r="E87" s="248">
        <v>4.8463451496636174E-2</v>
      </c>
      <c r="F87" s="248">
        <v>0</v>
      </c>
      <c r="G87" s="248">
        <v>0</v>
      </c>
      <c r="H87" s="248">
        <v>0</v>
      </c>
      <c r="I87" s="249">
        <f t="shared" si="4"/>
        <v>4.8463451496636174E-2</v>
      </c>
      <c r="J87" s="3"/>
      <c r="K87" s="122"/>
      <c r="L87" s="122"/>
      <c r="M87" s="2"/>
      <c r="N87" s="2"/>
      <c r="O87" s="2"/>
      <c r="P87" s="2"/>
      <c r="Q87" s="2"/>
      <c r="R87" s="2"/>
      <c r="S87" s="2"/>
      <c r="T87" s="2"/>
    </row>
    <row r="88" spans="1:20" ht="13.5" customHeight="1">
      <c r="A88" s="2"/>
      <c r="B88" s="456"/>
      <c r="C88" s="459"/>
      <c r="D88" s="156" t="s">
        <v>404</v>
      </c>
      <c r="E88" s="248">
        <v>5.5829896124124867E-2</v>
      </c>
      <c r="F88" s="248">
        <v>0</v>
      </c>
      <c r="G88" s="248">
        <v>0</v>
      </c>
      <c r="H88" s="248">
        <v>0</v>
      </c>
      <c r="I88" s="249">
        <f t="shared" si="4"/>
        <v>5.5829896124124867E-2</v>
      </c>
      <c r="J88" s="3"/>
      <c r="K88" s="122"/>
      <c r="L88" s="122"/>
      <c r="M88" s="2"/>
      <c r="N88" s="2"/>
      <c r="O88" s="2"/>
      <c r="P88" s="2"/>
      <c r="Q88" s="2"/>
      <c r="R88" s="2"/>
      <c r="S88" s="2"/>
      <c r="T88" s="2"/>
    </row>
    <row r="89" spans="1:20" ht="13.5" customHeight="1">
      <c r="A89" s="2"/>
      <c r="B89" s="456"/>
      <c r="C89" s="459"/>
      <c r="D89" s="156" t="s">
        <v>405</v>
      </c>
      <c r="E89" s="248">
        <v>0.31016608957847153</v>
      </c>
      <c r="F89" s="248">
        <v>0</v>
      </c>
      <c r="G89" s="248">
        <v>0</v>
      </c>
      <c r="H89" s="248">
        <v>0</v>
      </c>
      <c r="I89" s="249">
        <f t="shared" si="4"/>
        <v>0.31016608957847153</v>
      </c>
      <c r="J89" s="3"/>
      <c r="K89" s="122"/>
      <c r="L89" s="122"/>
      <c r="M89" s="2"/>
      <c r="N89" s="2"/>
      <c r="O89" s="2"/>
      <c r="P89" s="2"/>
      <c r="Q89" s="2"/>
      <c r="R89" s="2"/>
      <c r="S89" s="2"/>
      <c r="T89" s="2"/>
    </row>
    <row r="90" spans="1:20" ht="13.5" customHeight="1">
      <c r="A90" s="2"/>
      <c r="B90" s="456"/>
      <c r="C90" s="459"/>
      <c r="D90" s="156" t="s">
        <v>406</v>
      </c>
      <c r="E90" s="248">
        <v>0.18009018576150004</v>
      </c>
      <c r="F90" s="248">
        <v>0</v>
      </c>
      <c r="G90" s="248">
        <v>0</v>
      </c>
      <c r="H90" s="248">
        <v>0</v>
      </c>
      <c r="I90" s="249">
        <f t="shared" si="4"/>
        <v>0.18009018576150004</v>
      </c>
      <c r="J90" s="3"/>
      <c r="K90" s="122"/>
      <c r="L90" s="122"/>
      <c r="M90" s="2"/>
      <c r="N90" s="2"/>
      <c r="O90" s="2"/>
      <c r="P90" s="2"/>
      <c r="Q90" s="2"/>
      <c r="R90" s="2"/>
      <c r="S90" s="2"/>
      <c r="T90" s="2"/>
    </row>
    <row r="91" spans="1:20" ht="13.5" customHeight="1">
      <c r="A91" s="2"/>
      <c r="B91" s="456"/>
      <c r="C91" s="459"/>
      <c r="D91" s="156" t="s">
        <v>407</v>
      </c>
      <c r="E91" s="248">
        <v>0.97140142179857547</v>
      </c>
      <c r="F91" s="248">
        <v>0</v>
      </c>
      <c r="G91" s="248">
        <v>0</v>
      </c>
      <c r="H91" s="248">
        <v>0</v>
      </c>
      <c r="I91" s="249">
        <f t="shared" si="4"/>
        <v>0.97140142179857547</v>
      </c>
      <c r="J91" s="3"/>
      <c r="K91" s="122"/>
      <c r="L91" s="122"/>
      <c r="M91" s="2"/>
      <c r="N91" s="2"/>
      <c r="O91" s="2"/>
      <c r="P91" s="2"/>
      <c r="Q91" s="2"/>
      <c r="R91" s="2"/>
      <c r="S91" s="2"/>
      <c r="T91" s="2"/>
    </row>
    <row r="92" spans="1:20" ht="13.5" customHeight="1">
      <c r="A92" s="2"/>
      <c r="B92" s="456"/>
      <c r="C92" s="459"/>
      <c r="D92" s="156" t="s">
        <v>408</v>
      </c>
      <c r="E92" s="248">
        <v>0.8625525097371306</v>
      </c>
      <c r="F92" s="248">
        <v>0</v>
      </c>
      <c r="G92" s="248">
        <v>0</v>
      </c>
      <c r="H92" s="248">
        <v>0</v>
      </c>
      <c r="I92" s="249">
        <f t="shared" si="4"/>
        <v>0.8625525097371306</v>
      </c>
      <c r="J92" s="3"/>
      <c r="K92" s="122"/>
      <c r="L92" s="122"/>
      <c r="M92" s="2"/>
      <c r="N92" s="2"/>
      <c r="O92" s="2"/>
      <c r="P92" s="2"/>
      <c r="Q92" s="2"/>
      <c r="R92" s="2"/>
      <c r="S92" s="2"/>
      <c r="T92" s="2"/>
    </row>
    <row r="93" spans="1:20" ht="13.5" customHeight="1">
      <c r="A93" s="2"/>
      <c r="B93" s="456"/>
      <c r="C93" s="459"/>
      <c r="D93" s="156" t="s">
        <v>151</v>
      </c>
      <c r="E93" s="248">
        <v>4.3326325637992741E-2</v>
      </c>
      <c r="F93" s="248">
        <v>0</v>
      </c>
      <c r="G93" s="248">
        <v>0</v>
      </c>
      <c r="H93" s="248">
        <v>0</v>
      </c>
      <c r="I93" s="249">
        <f t="shared" si="4"/>
        <v>4.3326325637992741E-2</v>
      </c>
      <c r="J93" s="3"/>
      <c r="K93" s="122"/>
      <c r="L93" s="122"/>
      <c r="M93" s="2"/>
      <c r="N93" s="2"/>
      <c r="O93" s="2"/>
      <c r="P93" s="2"/>
      <c r="Q93" s="2"/>
      <c r="R93" s="2"/>
      <c r="S93" s="2"/>
      <c r="T93" s="2"/>
    </row>
    <row r="94" spans="1:20" ht="13.5" customHeight="1">
      <c r="A94" s="2"/>
      <c r="B94" s="456"/>
      <c r="C94" s="459"/>
      <c r="D94" s="156" t="s">
        <v>152</v>
      </c>
      <c r="E94" s="248">
        <v>5.9355127585990193</v>
      </c>
      <c r="F94" s="248">
        <v>0</v>
      </c>
      <c r="G94" s="248">
        <v>0</v>
      </c>
      <c r="H94" s="248">
        <v>0</v>
      </c>
      <c r="I94" s="249">
        <f t="shared" si="4"/>
        <v>5.9355127585990193</v>
      </c>
      <c r="J94" s="3"/>
      <c r="K94" s="122"/>
      <c r="L94" s="122"/>
      <c r="M94" s="2"/>
      <c r="N94" s="2"/>
      <c r="O94" s="2"/>
      <c r="P94" s="2"/>
      <c r="Q94" s="2"/>
      <c r="R94" s="2"/>
      <c r="S94" s="2"/>
      <c r="T94" s="2"/>
    </row>
    <row r="95" spans="1:20" ht="13.5" customHeight="1">
      <c r="A95" s="2"/>
      <c r="B95" s="456"/>
      <c r="C95" s="459"/>
      <c r="D95" s="156" t="s">
        <v>153</v>
      </c>
      <c r="E95" s="248">
        <v>0.90355258970328478</v>
      </c>
      <c r="F95" s="248">
        <v>0</v>
      </c>
      <c r="G95" s="248">
        <v>0</v>
      </c>
      <c r="H95" s="248">
        <v>0</v>
      </c>
      <c r="I95" s="249">
        <f t="shared" si="4"/>
        <v>0.90355258970328478</v>
      </c>
      <c r="J95" s="3"/>
      <c r="K95" s="122"/>
      <c r="L95" s="122"/>
      <c r="M95" s="2"/>
      <c r="N95" s="2"/>
      <c r="O95" s="2"/>
      <c r="P95" s="2"/>
      <c r="Q95" s="2"/>
      <c r="R95" s="2"/>
      <c r="S95" s="2"/>
      <c r="T95" s="2"/>
    </row>
    <row r="96" spans="1:20" ht="13.5" customHeight="1">
      <c r="A96" s="2"/>
      <c r="B96" s="456"/>
      <c r="C96" s="459"/>
      <c r="D96" s="156" t="s">
        <v>154</v>
      </c>
      <c r="E96" s="248">
        <v>3.3633635338665506</v>
      </c>
      <c r="F96" s="248">
        <v>0</v>
      </c>
      <c r="G96" s="248">
        <v>0</v>
      </c>
      <c r="H96" s="248">
        <v>0</v>
      </c>
      <c r="I96" s="249">
        <f t="shared" si="4"/>
        <v>3.3633635338665506</v>
      </c>
      <c r="J96" s="3"/>
      <c r="K96" s="122"/>
      <c r="L96" s="122"/>
      <c r="M96" s="2"/>
      <c r="N96" s="2"/>
      <c r="O96" s="2"/>
      <c r="P96" s="2"/>
      <c r="Q96" s="2"/>
      <c r="R96" s="2"/>
      <c r="S96" s="2"/>
      <c r="T96" s="2"/>
    </row>
    <row r="97" spans="1:20" ht="13.5" customHeight="1">
      <c r="A97" s="2"/>
      <c r="B97" s="456"/>
      <c r="C97" s="459"/>
      <c r="D97" s="156" t="s">
        <v>409</v>
      </c>
      <c r="E97" s="248">
        <v>8.2165904936426912</v>
      </c>
      <c r="F97" s="248">
        <v>0</v>
      </c>
      <c r="G97" s="248">
        <v>0</v>
      </c>
      <c r="H97" s="248">
        <v>0</v>
      </c>
      <c r="I97" s="249">
        <f t="shared" si="4"/>
        <v>8.2165904936426912</v>
      </c>
      <c r="J97" s="3"/>
      <c r="K97" s="122"/>
      <c r="L97" s="122"/>
      <c r="M97" s="2"/>
      <c r="N97" s="2"/>
      <c r="O97" s="2"/>
      <c r="P97" s="2"/>
      <c r="Q97" s="2"/>
      <c r="R97" s="2"/>
      <c r="S97" s="2"/>
      <c r="T97" s="2"/>
    </row>
    <row r="98" spans="1:20" ht="13.5" customHeight="1">
      <c r="A98" s="2"/>
      <c r="B98" s="456"/>
      <c r="C98" s="459"/>
      <c r="D98" s="156" t="s">
        <v>155</v>
      </c>
      <c r="E98" s="248">
        <v>13.216274003841665</v>
      </c>
      <c r="F98" s="248">
        <v>0</v>
      </c>
      <c r="G98" s="248">
        <v>0</v>
      </c>
      <c r="H98" s="248">
        <v>0</v>
      </c>
      <c r="I98" s="249">
        <f t="shared" si="4"/>
        <v>13.216274003841665</v>
      </c>
      <c r="J98" s="3"/>
      <c r="K98" s="122"/>
      <c r="L98" s="122"/>
      <c r="M98" s="2"/>
      <c r="N98" s="2"/>
      <c r="O98" s="2"/>
      <c r="P98" s="2"/>
      <c r="Q98" s="2"/>
      <c r="R98" s="2"/>
      <c r="S98" s="2"/>
      <c r="T98" s="2"/>
    </row>
    <row r="99" spans="1:20" ht="13.5" customHeight="1">
      <c r="A99" s="2"/>
      <c r="B99" s="456"/>
      <c r="C99" s="459"/>
      <c r="D99" s="156" t="s">
        <v>156</v>
      </c>
      <c r="E99" s="248">
        <v>89.531380294885679</v>
      </c>
      <c r="F99" s="248">
        <v>0</v>
      </c>
      <c r="G99" s="248">
        <v>0</v>
      </c>
      <c r="H99" s="248">
        <v>0</v>
      </c>
      <c r="I99" s="249">
        <f t="shared" si="4"/>
        <v>89.531380294885679</v>
      </c>
      <c r="J99" s="3"/>
      <c r="K99" s="122"/>
      <c r="L99" s="122"/>
      <c r="M99" s="2"/>
      <c r="N99" s="2"/>
      <c r="O99" s="2"/>
      <c r="P99" s="2"/>
      <c r="Q99" s="2"/>
      <c r="R99" s="2"/>
      <c r="S99" s="2"/>
      <c r="T99" s="2"/>
    </row>
    <row r="100" spans="1:20" ht="13.5" customHeight="1">
      <c r="A100" s="2"/>
      <c r="B100" s="456"/>
      <c r="C100" s="459" t="s">
        <v>85</v>
      </c>
      <c r="D100" s="156" t="s">
        <v>410</v>
      </c>
      <c r="E100" s="253">
        <v>0.78220010715570787</v>
      </c>
      <c r="F100" s="248">
        <v>0</v>
      </c>
      <c r="G100" s="248">
        <v>0</v>
      </c>
      <c r="H100" s="248">
        <v>0</v>
      </c>
      <c r="I100" s="249">
        <f t="shared" si="4"/>
        <v>0.78220010715570787</v>
      </c>
      <c r="J100" s="3"/>
      <c r="K100" s="12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3.5" customHeight="1">
      <c r="A101" s="2"/>
      <c r="B101" s="456"/>
      <c r="C101" s="459"/>
      <c r="D101" s="156" t="s">
        <v>411</v>
      </c>
      <c r="E101" s="253">
        <v>0.34176425995427828</v>
      </c>
      <c r="F101" s="248">
        <v>0</v>
      </c>
      <c r="G101" s="248">
        <v>0</v>
      </c>
      <c r="H101" s="248">
        <v>0</v>
      </c>
      <c r="I101" s="249">
        <f t="shared" si="4"/>
        <v>0.34176425995427828</v>
      </c>
      <c r="J101" s="3"/>
      <c r="K101" s="12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3.5" customHeight="1">
      <c r="A102" s="2"/>
      <c r="B102" s="456"/>
      <c r="C102" s="459"/>
      <c r="D102" s="156" t="s">
        <v>412</v>
      </c>
      <c r="E102" s="253">
        <v>0.84617186313126769</v>
      </c>
      <c r="F102" s="248">
        <v>0</v>
      </c>
      <c r="G102" s="248">
        <v>0</v>
      </c>
      <c r="H102" s="248">
        <v>0</v>
      </c>
      <c r="I102" s="249">
        <f t="shared" si="4"/>
        <v>0.84617186313126769</v>
      </c>
      <c r="J102" s="3"/>
      <c r="K102" s="12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3.5" customHeight="1">
      <c r="A103" s="2"/>
      <c r="B103" s="456"/>
      <c r="C103" s="459"/>
      <c r="D103" s="156" t="s">
        <v>157</v>
      </c>
      <c r="E103" s="253">
        <v>186.31473454482497</v>
      </c>
      <c r="F103" s="248">
        <v>0</v>
      </c>
      <c r="G103" s="248">
        <v>0</v>
      </c>
      <c r="H103" s="248">
        <v>0</v>
      </c>
      <c r="I103" s="249">
        <f t="shared" si="4"/>
        <v>186.31473454482497</v>
      </c>
      <c r="J103" s="3"/>
      <c r="K103" s="12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3.5" customHeight="1">
      <c r="A104" s="2"/>
      <c r="B104" s="456"/>
      <c r="C104" s="459"/>
      <c r="D104" s="156" t="s">
        <v>157</v>
      </c>
      <c r="E104" s="253">
        <v>7.6527666989308241</v>
      </c>
      <c r="F104" s="248">
        <v>0</v>
      </c>
      <c r="G104" s="248">
        <v>0</v>
      </c>
      <c r="H104" s="248">
        <v>0</v>
      </c>
      <c r="I104" s="249">
        <f t="shared" si="4"/>
        <v>7.6527666989308241</v>
      </c>
      <c r="J104" s="3"/>
      <c r="K104" s="12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3.5" customHeight="1">
      <c r="A105" s="122"/>
      <c r="B105" s="456"/>
      <c r="C105" s="459" t="s">
        <v>88</v>
      </c>
      <c r="D105" s="156" t="s">
        <v>413</v>
      </c>
      <c r="E105" s="248">
        <v>5.4763700191198875E-2</v>
      </c>
      <c r="F105" s="248">
        <v>0</v>
      </c>
      <c r="G105" s="248">
        <v>0</v>
      </c>
      <c r="H105" s="248">
        <v>0</v>
      </c>
      <c r="I105" s="249">
        <f t="shared" si="4"/>
        <v>5.4763700191198875E-2</v>
      </c>
      <c r="J105" s="3"/>
      <c r="K105" s="12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3.5" customHeight="1">
      <c r="A106" s="122"/>
      <c r="B106" s="456"/>
      <c r="C106" s="459"/>
      <c r="D106" s="156" t="s">
        <v>414</v>
      </c>
      <c r="E106" s="248">
        <v>4.8696477768983247E-2</v>
      </c>
      <c r="F106" s="248">
        <v>0</v>
      </c>
      <c r="G106" s="248">
        <v>0</v>
      </c>
      <c r="H106" s="248">
        <v>0</v>
      </c>
      <c r="I106" s="249">
        <f t="shared" si="4"/>
        <v>4.8696477768983247E-2</v>
      </c>
      <c r="J106" s="3"/>
      <c r="K106" s="12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3.5" customHeight="1">
      <c r="A107" s="122"/>
      <c r="B107" s="456"/>
      <c r="C107" s="459"/>
      <c r="D107" s="156" t="s">
        <v>158</v>
      </c>
      <c r="E107" s="248">
        <v>23.83655834733036</v>
      </c>
      <c r="F107" s="248">
        <v>0</v>
      </c>
      <c r="G107" s="248">
        <v>0</v>
      </c>
      <c r="H107" s="248">
        <v>0</v>
      </c>
      <c r="I107" s="249">
        <f t="shared" si="4"/>
        <v>23.83655834733036</v>
      </c>
      <c r="J107" s="3"/>
      <c r="K107" s="12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3.5" customHeight="1">
      <c r="A108" s="122"/>
      <c r="B108" s="456"/>
      <c r="C108" s="459"/>
      <c r="D108" s="156" t="s">
        <v>159</v>
      </c>
      <c r="E108" s="248">
        <v>2.4642255354040201</v>
      </c>
      <c r="F108" s="248">
        <v>0</v>
      </c>
      <c r="G108" s="248">
        <v>0</v>
      </c>
      <c r="H108" s="248">
        <v>0</v>
      </c>
      <c r="I108" s="249">
        <f t="shared" si="4"/>
        <v>2.4642255354040201</v>
      </c>
      <c r="J108" s="3"/>
      <c r="K108" s="12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3.5" customHeight="1">
      <c r="A109" s="122"/>
      <c r="B109" s="456"/>
      <c r="C109" s="459"/>
      <c r="D109" s="156" t="s">
        <v>160</v>
      </c>
      <c r="E109" s="248">
        <v>8.2706757055129358</v>
      </c>
      <c r="F109" s="248">
        <v>0</v>
      </c>
      <c r="G109" s="248">
        <v>0</v>
      </c>
      <c r="H109" s="248">
        <v>0</v>
      </c>
      <c r="I109" s="249">
        <f t="shared" si="4"/>
        <v>8.2706757055129358</v>
      </c>
      <c r="J109" s="3"/>
      <c r="K109" s="12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3.5" customHeight="1">
      <c r="A110" s="122"/>
      <c r="B110" s="456"/>
      <c r="C110" s="459"/>
      <c r="D110" s="156" t="s">
        <v>161</v>
      </c>
      <c r="E110" s="248">
        <v>0.58156141795963412</v>
      </c>
      <c r="F110" s="248">
        <v>0</v>
      </c>
      <c r="G110" s="248">
        <v>0</v>
      </c>
      <c r="H110" s="248">
        <v>0</v>
      </c>
      <c r="I110" s="249">
        <f t="shared" si="4"/>
        <v>0.58156141795963412</v>
      </c>
      <c r="J110" s="3"/>
      <c r="K110" s="12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3.5" customHeight="1">
      <c r="A111" s="2"/>
      <c r="B111" s="456"/>
      <c r="C111" s="459" t="s">
        <v>89</v>
      </c>
      <c r="D111" s="156" t="s">
        <v>162</v>
      </c>
      <c r="E111" s="253">
        <v>4.5940073366965324E-2</v>
      </c>
      <c r="F111" s="248">
        <v>0</v>
      </c>
      <c r="G111" s="248">
        <v>0</v>
      </c>
      <c r="H111" s="248">
        <v>0</v>
      </c>
      <c r="I111" s="249">
        <f t="shared" si="4"/>
        <v>4.5940073366965324E-2</v>
      </c>
      <c r="J111" s="3"/>
      <c r="K111" s="12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3.5" customHeight="1">
      <c r="A112" s="2"/>
      <c r="B112" s="456"/>
      <c r="C112" s="459"/>
      <c r="D112" s="156" t="s">
        <v>415</v>
      </c>
      <c r="E112" s="253">
        <v>0.26461482259372027</v>
      </c>
      <c r="F112" s="248">
        <v>0</v>
      </c>
      <c r="G112" s="248">
        <v>0</v>
      </c>
      <c r="H112" s="248">
        <v>0</v>
      </c>
      <c r="I112" s="249">
        <f t="shared" si="4"/>
        <v>0.26461482259372027</v>
      </c>
      <c r="J112" s="3"/>
      <c r="K112" s="12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3.5" customHeight="1">
      <c r="A113" s="2"/>
      <c r="B113" s="456"/>
      <c r="C113" s="459"/>
      <c r="D113" s="156" t="s">
        <v>416</v>
      </c>
      <c r="E113" s="253">
        <v>2.2051235216143356E-2</v>
      </c>
      <c r="F113" s="248">
        <v>0</v>
      </c>
      <c r="G113" s="248">
        <v>0</v>
      </c>
      <c r="H113" s="248">
        <v>0</v>
      </c>
      <c r="I113" s="249">
        <f t="shared" si="4"/>
        <v>2.2051235216143356E-2</v>
      </c>
      <c r="J113" s="3"/>
      <c r="K113" s="12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3.5" customHeight="1">
      <c r="A114" s="2"/>
      <c r="B114" s="456"/>
      <c r="C114" s="459"/>
      <c r="D114" s="156" t="s">
        <v>163</v>
      </c>
      <c r="E114" s="253">
        <v>3.9508463095590178</v>
      </c>
      <c r="F114" s="248">
        <v>0</v>
      </c>
      <c r="G114" s="248">
        <v>0</v>
      </c>
      <c r="H114" s="248">
        <v>0</v>
      </c>
      <c r="I114" s="249">
        <f t="shared" si="4"/>
        <v>3.9508463095590178</v>
      </c>
      <c r="J114" s="3"/>
      <c r="K114" s="12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3.5" customHeight="1">
      <c r="A115" s="2"/>
      <c r="B115" s="456"/>
      <c r="C115" s="459" t="s">
        <v>97</v>
      </c>
      <c r="D115" s="156" t="s">
        <v>417</v>
      </c>
      <c r="E115" s="248">
        <v>2.0160795822600646E-2</v>
      </c>
      <c r="F115" s="248">
        <v>0</v>
      </c>
      <c r="G115" s="248">
        <v>0</v>
      </c>
      <c r="H115" s="248">
        <v>0</v>
      </c>
      <c r="I115" s="249">
        <f t="shared" si="4"/>
        <v>2.0160795822600646E-2</v>
      </c>
      <c r="J115" s="3"/>
      <c r="K115" s="12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3.5" customHeight="1">
      <c r="A116" s="2"/>
      <c r="B116" s="456"/>
      <c r="C116" s="459"/>
      <c r="D116" s="156" t="s">
        <v>164</v>
      </c>
      <c r="E116" s="248">
        <v>2.7818021159069162E-2</v>
      </c>
      <c r="F116" s="248">
        <v>0</v>
      </c>
      <c r="G116" s="248">
        <v>0</v>
      </c>
      <c r="H116" s="248">
        <v>0</v>
      </c>
      <c r="I116" s="249">
        <f t="shared" si="4"/>
        <v>2.7818021159069162E-2</v>
      </c>
      <c r="J116" s="3"/>
      <c r="K116" s="12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3.5" customHeight="1">
      <c r="A117" s="2"/>
      <c r="B117" s="456"/>
      <c r="C117" s="459"/>
      <c r="D117" s="156" t="s">
        <v>165</v>
      </c>
      <c r="E117" s="248">
        <v>-2.7006951972424895</v>
      </c>
      <c r="F117" s="248">
        <v>0</v>
      </c>
      <c r="G117" s="248">
        <v>0</v>
      </c>
      <c r="H117" s="248">
        <v>0</v>
      </c>
      <c r="I117" s="249">
        <f t="shared" si="4"/>
        <v>-2.7006951972424895</v>
      </c>
      <c r="J117" s="3"/>
      <c r="K117" s="12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3.5" customHeight="1">
      <c r="A118" s="2"/>
      <c r="B118" s="456"/>
      <c r="C118" s="459"/>
      <c r="D118" s="156" t="s">
        <v>166</v>
      </c>
      <c r="E118" s="248">
        <v>4.6160585719126761</v>
      </c>
      <c r="F118" s="248">
        <v>0</v>
      </c>
      <c r="G118" s="248">
        <v>0</v>
      </c>
      <c r="H118" s="248">
        <v>0</v>
      </c>
      <c r="I118" s="249">
        <f t="shared" si="4"/>
        <v>4.6160585719126761</v>
      </c>
      <c r="J118" s="3"/>
      <c r="K118" s="12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3.5" customHeight="1">
      <c r="A119" s="2"/>
      <c r="B119" s="456"/>
      <c r="C119" s="459"/>
      <c r="D119" s="156" t="s">
        <v>418</v>
      </c>
      <c r="E119" s="248">
        <v>0</v>
      </c>
      <c r="F119" s="248">
        <v>0.56965690975037009</v>
      </c>
      <c r="G119" s="248">
        <v>0</v>
      </c>
      <c r="H119" s="248">
        <v>0</v>
      </c>
      <c r="I119" s="249">
        <f t="shared" si="4"/>
        <v>0.56965690975037009</v>
      </c>
      <c r="J119" s="3"/>
      <c r="K119" s="12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3.5" customHeight="1">
      <c r="A120" s="2"/>
      <c r="B120" s="456"/>
      <c r="C120" s="459"/>
      <c r="D120" s="156" t="s">
        <v>167</v>
      </c>
      <c r="E120" s="248">
        <v>0</v>
      </c>
      <c r="F120" s="248">
        <v>9.1880146733930648E-2</v>
      </c>
      <c r="G120" s="248">
        <v>0</v>
      </c>
      <c r="H120" s="248">
        <v>0</v>
      </c>
      <c r="I120" s="249">
        <f t="shared" si="4"/>
        <v>9.1880146733930648E-2</v>
      </c>
      <c r="J120" s="3"/>
      <c r="K120" s="12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3.5" customHeight="1">
      <c r="A121" s="2"/>
      <c r="B121" s="456"/>
      <c r="C121" s="459"/>
      <c r="D121" s="156" t="s">
        <v>168</v>
      </c>
      <c r="E121" s="248">
        <v>0</v>
      </c>
      <c r="F121" s="248">
        <v>1.130125804827347E-2</v>
      </c>
      <c r="G121" s="248">
        <v>0</v>
      </c>
      <c r="H121" s="248">
        <v>0</v>
      </c>
      <c r="I121" s="249">
        <f t="shared" si="4"/>
        <v>1.130125804827347E-2</v>
      </c>
      <c r="J121" s="3"/>
      <c r="K121" s="12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3.5" customHeight="1">
      <c r="A122" s="2"/>
      <c r="B122" s="456"/>
      <c r="C122" s="459"/>
      <c r="D122" s="156" t="s">
        <v>169</v>
      </c>
      <c r="E122" s="248">
        <v>0</v>
      </c>
      <c r="F122" s="248">
        <v>4.520503219309388E-2</v>
      </c>
      <c r="G122" s="248">
        <v>0</v>
      </c>
      <c r="H122" s="248">
        <v>0</v>
      </c>
      <c r="I122" s="249">
        <f t="shared" si="4"/>
        <v>4.520503219309388E-2</v>
      </c>
      <c r="J122" s="3"/>
      <c r="K122" s="12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3.5" customHeight="1">
      <c r="A123" s="2"/>
      <c r="B123" s="456"/>
      <c r="C123" s="183" t="s">
        <v>93</v>
      </c>
      <c r="D123" s="156" t="s">
        <v>170</v>
      </c>
      <c r="E123" s="248">
        <v>66.245585795164004</v>
      </c>
      <c r="F123" s="248">
        <v>0</v>
      </c>
      <c r="G123" s="248">
        <v>0</v>
      </c>
      <c r="H123" s="248">
        <v>0</v>
      </c>
      <c r="I123" s="249">
        <f t="shared" si="4"/>
        <v>66.245585795164004</v>
      </c>
      <c r="J123" s="3"/>
      <c r="K123" s="422"/>
      <c r="L123" s="423"/>
      <c r="M123" s="422"/>
      <c r="N123" s="2"/>
      <c r="O123" s="2"/>
      <c r="P123" s="2"/>
      <c r="Q123" s="2"/>
      <c r="R123" s="2"/>
      <c r="S123" s="2"/>
      <c r="T123" s="2"/>
    </row>
    <row r="124" spans="1:20" ht="13.5" customHeight="1">
      <c r="A124" s="2"/>
      <c r="B124" s="456"/>
      <c r="C124" s="459" t="s">
        <v>117</v>
      </c>
      <c r="D124" s="156" t="s">
        <v>419</v>
      </c>
      <c r="E124" s="248">
        <v>1.0661959329259958E-2</v>
      </c>
      <c r="F124" s="248">
        <v>0</v>
      </c>
      <c r="G124" s="248">
        <v>0</v>
      </c>
      <c r="H124" s="248">
        <v>0</v>
      </c>
      <c r="I124" s="249">
        <f t="shared" si="4"/>
        <v>1.0661959329259958E-2</v>
      </c>
      <c r="J124" s="3"/>
      <c r="K124" s="122"/>
      <c r="L124" s="122"/>
      <c r="M124" s="2"/>
      <c r="N124" s="2"/>
      <c r="O124" s="2"/>
      <c r="P124" s="2"/>
      <c r="Q124" s="2"/>
      <c r="R124" s="2"/>
      <c r="S124" s="2"/>
      <c r="T124" s="2"/>
    </row>
    <row r="125" spans="1:20" ht="13.5" customHeight="1">
      <c r="A125" s="2"/>
      <c r="B125" s="456"/>
      <c r="C125" s="459"/>
      <c r="D125" s="158" t="s">
        <v>420</v>
      </c>
      <c r="E125" s="248">
        <v>0.21226991755526645</v>
      </c>
      <c r="F125" s="248">
        <v>0</v>
      </c>
      <c r="G125" s="248">
        <v>0</v>
      </c>
      <c r="H125" s="248">
        <v>0</v>
      </c>
      <c r="I125" s="249">
        <f t="shared" si="4"/>
        <v>0.21226991755526645</v>
      </c>
      <c r="J125" s="3"/>
      <c r="K125" s="3"/>
      <c r="L125" s="122"/>
      <c r="M125" s="7"/>
      <c r="N125" s="2"/>
      <c r="O125" s="2"/>
      <c r="P125" s="2"/>
      <c r="Q125" s="2"/>
      <c r="R125" s="2"/>
      <c r="S125" s="2"/>
      <c r="T125" s="2"/>
    </row>
    <row r="126" spans="1:20" ht="13.5" customHeight="1">
      <c r="A126" s="122"/>
      <c r="B126" s="456"/>
      <c r="C126" s="459"/>
      <c r="D126" s="158" t="s">
        <v>421</v>
      </c>
      <c r="E126" s="248">
        <v>0.2026741541589325</v>
      </c>
      <c r="F126" s="248">
        <v>0</v>
      </c>
      <c r="G126" s="248">
        <v>0</v>
      </c>
      <c r="H126" s="248">
        <v>0</v>
      </c>
      <c r="I126" s="249">
        <f t="shared" si="4"/>
        <v>0.2026741541589325</v>
      </c>
      <c r="J126" s="3"/>
      <c r="K126" s="122"/>
      <c r="L126" s="122"/>
      <c r="M126" s="2"/>
      <c r="N126" s="2"/>
      <c r="O126" s="2"/>
      <c r="P126" s="2"/>
      <c r="Q126" s="2"/>
      <c r="R126" s="2"/>
      <c r="S126" s="2"/>
      <c r="T126" s="2"/>
    </row>
    <row r="127" spans="1:20" ht="13.5" customHeight="1" thickBot="1">
      <c r="A127" s="122"/>
      <c r="B127" s="211" t="s">
        <v>171</v>
      </c>
      <c r="C127" s="155"/>
      <c r="D127" s="155"/>
      <c r="E127" s="241">
        <f>SUM(E85:E126)</f>
        <v>437.16985709265634</v>
      </c>
      <c r="F127" s="241">
        <f>SUM(F85:F126)</f>
        <v>0.71804334672566805</v>
      </c>
      <c r="G127" s="241">
        <f>SUM(G85:G126)</f>
        <v>0</v>
      </c>
      <c r="H127" s="241">
        <f>SUM(H85:H126)</f>
        <v>0</v>
      </c>
      <c r="I127" s="244">
        <f t="shared" si="4"/>
        <v>437.88790043938201</v>
      </c>
      <c r="J127" s="14"/>
      <c r="K127" s="15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3.5" customHeight="1" thickBot="1">
      <c r="A128" s="122"/>
      <c r="B128" s="184" t="s">
        <v>172</v>
      </c>
      <c r="C128" s="185"/>
      <c r="D128" s="185"/>
      <c r="E128" s="254">
        <f>SUM(E10+E14+E39+E59+E74+E83+E127)</f>
        <v>6839.1814755231271</v>
      </c>
      <c r="F128" s="254">
        <f t="shared" ref="F128:H128" si="5">SUM(F10+F14+F39+F59+F74+F83+F127)</f>
        <v>2.6511951278937351</v>
      </c>
      <c r="G128" s="254">
        <f t="shared" si="5"/>
        <v>0</v>
      </c>
      <c r="H128" s="254">
        <f t="shared" si="5"/>
        <v>0</v>
      </c>
      <c r="I128" s="404">
        <f>SUM(I10+I14+I39+I59+I74+I83+I127)</f>
        <v>6841.8326706510206</v>
      </c>
      <c r="J128" s="14"/>
      <c r="K128" s="392"/>
      <c r="L128" s="392"/>
      <c r="M128" s="2"/>
      <c r="N128" s="2"/>
      <c r="O128" s="2"/>
      <c r="P128" s="2"/>
      <c r="Q128" s="2"/>
      <c r="R128" s="2"/>
      <c r="S128" s="2"/>
      <c r="T128" s="2"/>
    </row>
    <row r="129" spans="1:20" ht="13.5" customHeight="1">
      <c r="A129" s="2"/>
      <c r="B129" s="156"/>
      <c r="C129" s="156"/>
      <c r="D129" s="156"/>
      <c r="E129" s="153"/>
      <c r="F129" s="153"/>
      <c r="G129" s="153"/>
      <c r="H129" s="153"/>
      <c r="I129" s="153"/>
      <c r="J129" s="3"/>
      <c r="K129" s="2"/>
      <c r="L129" s="2"/>
      <c r="M129" s="2"/>
      <c r="N129" s="392"/>
      <c r="O129" s="2"/>
      <c r="P129" s="2"/>
      <c r="Q129" s="2"/>
      <c r="R129" s="2"/>
      <c r="S129" s="2"/>
      <c r="T129" s="2"/>
    </row>
    <row r="130" spans="1:20" ht="31.5" customHeight="1" thickBot="1">
      <c r="A130" s="2"/>
      <c r="B130" s="187" t="s">
        <v>173</v>
      </c>
      <c r="C130" s="156"/>
      <c r="D130" s="156"/>
      <c r="E130" s="153"/>
      <c r="F130" s="153"/>
      <c r="G130" s="153"/>
      <c r="H130" s="153"/>
      <c r="I130" s="153"/>
      <c r="J130" s="7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s="329" customFormat="1" ht="31.5" customHeight="1" thickBot="1">
      <c r="A131" s="427"/>
      <c r="B131" s="434" t="s">
        <v>74</v>
      </c>
      <c r="C131" s="156" t="s">
        <v>174</v>
      </c>
      <c r="D131" s="432" t="s">
        <v>428</v>
      </c>
      <c r="E131" s="248">
        <v>25.7</v>
      </c>
      <c r="F131" s="248">
        <v>0</v>
      </c>
      <c r="G131" s="248">
        <v>0</v>
      </c>
      <c r="H131" s="248">
        <v>0</v>
      </c>
      <c r="I131" s="433">
        <f>SUM(E131:H131)</f>
        <v>25.7</v>
      </c>
      <c r="J131" s="7"/>
      <c r="K131" s="427"/>
      <c r="L131" s="427"/>
      <c r="M131" s="427"/>
      <c r="N131" s="427"/>
      <c r="O131" s="427"/>
      <c r="P131" s="427"/>
      <c r="Q131" s="427"/>
      <c r="R131" s="427"/>
      <c r="S131" s="427"/>
      <c r="T131" s="427"/>
    </row>
    <row r="132" spans="1:20" s="329" customFormat="1" ht="31.5" customHeight="1" thickBot="1">
      <c r="A132" s="427"/>
      <c r="B132" s="431"/>
      <c r="C132" s="156" t="s">
        <v>174</v>
      </c>
      <c r="D132" s="430" t="s">
        <v>429</v>
      </c>
      <c r="E132" s="248">
        <v>595</v>
      </c>
      <c r="F132" s="248">
        <v>0</v>
      </c>
      <c r="G132" s="248">
        <v>0</v>
      </c>
      <c r="H132" s="248">
        <v>0</v>
      </c>
      <c r="I132" s="433">
        <f t="shared" ref="I132:I134" si="6">SUM(E132:H132)</f>
        <v>595</v>
      </c>
      <c r="J132" s="7"/>
      <c r="K132" s="427"/>
      <c r="L132" s="427"/>
      <c r="M132" s="427"/>
      <c r="N132" s="427"/>
      <c r="O132" s="427"/>
      <c r="P132" s="427"/>
      <c r="Q132" s="427"/>
      <c r="R132" s="427"/>
      <c r="S132" s="427"/>
      <c r="T132" s="427"/>
    </row>
    <row r="133" spans="1:20" s="329" customFormat="1" ht="16" thickBot="1">
      <c r="A133" s="427"/>
      <c r="B133" s="431"/>
      <c r="C133" s="156" t="s">
        <v>174</v>
      </c>
      <c r="D133" s="430" t="s">
        <v>430</v>
      </c>
      <c r="E133" s="248">
        <v>14.08</v>
      </c>
      <c r="F133" s="248">
        <v>0</v>
      </c>
      <c r="G133" s="248">
        <v>0</v>
      </c>
      <c r="H133" s="248">
        <v>0</v>
      </c>
      <c r="I133" s="433">
        <f t="shared" si="6"/>
        <v>14.08</v>
      </c>
      <c r="J133" s="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</row>
    <row r="134" spans="1:20" s="329" customFormat="1" ht="16" thickBot="1">
      <c r="A134" s="427"/>
      <c r="B134" s="431"/>
      <c r="C134" s="156" t="s">
        <v>174</v>
      </c>
      <c r="D134" s="430" t="s">
        <v>431</v>
      </c>
      <c r="E134" s="248">
        <v>80</v>
      </c>
      <c r="F134" s="248">
        <v>0</v>
      </c>
      <c r="G134" s="248">
        <v>0</v>
      </c>
      <c r="H134" s="248">
        <v>0</v>
      </c>
      <c r="I134" s="433">
        <f t="shared" si="6"/>
        <v>80</v>
      </c>
      <c r="J134" s="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</row>
    <row r="135" spans="1:20" ht="13.5" customHeight="1">
      <c r="A135" s="122"/>
      <c r="B135" s="208" t="s">
        <v>77</v>
      </c>
      <c r="C135" s="255"/>
      <c r="D135" s="255"/>
      <c r="E135" s="268">
        <f>SUM(E131:E134)</f>
        <v>714.78000000000009</v>
      </c>
      <c r="F135" s="268">
        <v>0</v>
      </c>
      <c r="G135" s="268">
        <v>0</v>
      </c>
      <c r="H135" s="268">
        <v>0</v>
      </c>
      <c r="I135" s="269">
        <f>SUM(E135:H135)</f>
        <v>714.78000000000009</v>
      </c>
      <c r="J135" s="3"/>
      <c r="K135" s="167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3.5" customHeight="1">
      <c r="A136" s="122"/>
      <c r="B136" s="199"/>
      <c r="C136" s="156" t="s">
        <v>174</v>
      </c>
      <c r="D136" s="156"/>
      <c r="E136" s="248"/>
      <c r="F136" s="248"/>
      <c r="G136" s="248"/>
      <c r="H136" s="270"/>
      <c r="I136" s="271"/>
      <c r="J136" s="14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3.5" customHeight="1">
      <c r="A137" s="122"/>
      <c r="B137" s="210" t="s">
        <v>389</v>
      </c>
      <c r="D137" s="156" t="s">
        <v>175</v>
      </c>
      <c r="E137" s="248">
        <v>-222.417396199178</v>
      </c>
      <c r="F137" s="248">
        <v>0</v>
      </c>
      <c r="G137" s="248">
        <v>0</v>
      </c>
      <c r="H137" s="270">
        <v>0</v>
      </c>
      <c r="I137" s="272">
        <f>SUM(E137:H137)</f>
        <v>-222.417396199178</v>
      </c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3.5" customHeight="1">
      <c r="A138" s="122"/>
      <c r="B138" s="210"/>
      <c r="C138" s="156" t="s">
        <v>176</v>
      </c>
      <c r="D138" s="156" t="s">
        <v>175</v>
      </c>
      <c r="E138" s="248">
        <v>0</v>
      </c>
      <c r="F138" s="248">
        <v>259.78653273465602</v>
      </c>
      <c r="G138" s="248">
        <v>0</v>
      </c>
      <c r="H138" s="270">
        <v>0</v>
      </c>
      <c r="I138" s="272">
        <f>SUM(E138:H138)</f>
        <v>259.78653273465602</v>
      </c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3.5" customHeight="1">
      <c r="A139" s="122"/>
      <c r="B139" s="211" t="s">
        <v>390</v>
      </c>
      <c r="C139" s="155"/>
      <c r="D139" s="155"/>
      <c r="E139" s="241">
        <f>SUM(E137:E138)</f>
        <v>-222.417396199178</v>
      </c>
      <c r="F139" s="241">
        <f>SUM(F137:F138)</f>
        <v>259.78653273465602</v>
      </c>
      <c r="G139" s="241">
        <f>SUM(G137:G138)</f>
        <v>0</v>
      </c>
      <c r="H139" s="242">
        <f>SUM(H137:H138)</f>
        <v>0</v>
      </c>
      <c r="I139" s="273">
        <f>SUM(E139:H139)</f>
        <v>37.36913653547802</v>
      </c>
      <c r="J139" s="165"/>
      <c r="K139" s="194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3.5" customHeight="1">
      <c r="A140" s="122"/>
      <c r="B140" s="210"/>
      <c r="C140" s="156"/>
      <c r="D140" s="156"/>
      <c r="E140" s="248"/>
      <c r="F140" s="248"/>
      <c r="G140" s="248"/>
      <c r="H140" s="248"/>
      <c r="I140" s="249"/>
      <c r="J140" s="165"/>
      <c r="K140" s="12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3.5" customHeight="1">
      <c r="A141" s="122"/>
      <c r="B141" s="456" t="s">
        <v>123</v>
      </c>
      <c r="C141" s="162" t="s">
        <v>177</v>
      </c>
      <c r="D141" s="186" t="s">
        <v>178</v>
      </c>
      <c r="E141" s="248">
        <v>-3.4</v>
      </c>
      <c r="F141" s="248">
        <v>0</v>
      </c>
      <c r="G141" s="248">
        <v>0</v>
      </c>
      <c r="H141" s="248">
        <v>0</v>
      </c>
      <c r="I141" s="249">
        <f>SUM(E141:H141)</f>
        <v>-3.4</v>
      </c>
      <c r="J141" s="3"/>
      <c r="K141" s="122"/>
      <c r="L141" s="122"/>
      <c r="M141" s="2"/>
      <c r="N141" s="2"/>
      <c r="O141" s="2"/>
      <c r="P141" s="2"/>
      <c r="Q141" s="2"/>
      <c r="R141" s="2"/>
      <c r="S141" s="2"/>
      <c r="T141" s="2"/>
    </row>
    <row r="142" spans="1:20" ht="13.5" customHeight="1">
      <c r="A142" s="122"/>
      <c r="B142" s="456"/>
      <c r="C142" s="156" t="s">
        <v>179</v>
      </c>
      <c r="D142" s="186"/>
      <c r="E142" s="248">
        <v>0</v>
      </c>
      <c r="F142" s="248">
        <v>0</v>
      </c>
      <c r="G142" s="248">
        <v>0</v>
      </c>
      <c r="H142" s="248">
        <v>0</v>
      </c>
      <c r="I142" s="249">
        <f>SUM(E142:H142)</f>
        <v>0</v>
      </c>
      <c r="J142" s="3"/>
      <c r="K142" s="122"/>
      <c r="L142" s="122"/>
      <c r="M142" s="2"/>
      <c r="N142" s="2"/>
      <c r="O142" s="2"/>
      <c r="P142" s="2"/>
      <c r="Q142" s="2"/>
      <c r="R142" s="2"/>
      <c r="S142" s="2"/>
      <c r="T142" s="2"/>
    </row>
    <row r="143" spans="1:20" ht="13.5" customHeight="1">
      <c r="A143" s="122"/>
      <c r="B143" s="211" t="s">
        <v>137</v>
      </c>
      <c r="C143" s="151"/>
      <c r="D143" s="151"/>
      <c r="E143" s="241">
        <f>SUM(E141:E142)</f>
        <v>-3.4</v>
      </c>
      <c r="F143" s="241">
        <f>SUM(F141:F142)</f>
        <v>0</v>
      </c>
      <c r="G143" s="241">
        <f>SUM(G141:G142)</f>
        <v>0</v>
      </c>
      <c r="H143" s="241">
        <f>SUM(H141:H142)</f>
        <v>0</v>
      </c>
      <c r="I143" s="244">
        <f>SUM(E143:H143)</f>
        <v>-3.4</v>
      </c>
      <c r="J143" s="14"/>
      <c r="K143" s="152"/>
      <c r="L143" s="122"/>
      <c r="M143" s="2"/>
      <c r="N143" s="2"/>
      <c r="O143" s="2"/>
      <c r="P143" s="2"/>
      <c r="Q143" s="2"/>
      <c r="R143" s="2"/>
      <c r="S143" s="2"/>
      <c r="T143" s="2"/>
    </row>
    <row r="144" spans="1:20" ht="13.5" customHeight="1">
      <c r="A144" s="122"/>
      <c r="B144" s="199"/>
      <c r="C144" s="156"/>
      <c r="D144" s="156"/>
      <c r="E144" s="274"/>
      <c r="F144" s="275"/>
      <c r="G144" s="245"/>
      <c r="H144" s="245"/>
      <c r="I144" s="246"/>
      <c r="J144" s="14"/>
      <c r="K144" s="12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3.5" customHeight="1">
      <c r="A145" s="122"/>
      <c r="B145" s="456" t="s">
        <v>147</v>
      </c>
      <c r="C145" s="156" t="s">
        <v>93</v>
      </c>
      <c r="D145" s="156" t="s">
        <v>424</v>
      </c>
      <c r="E145" s="270">
        <v>1.4810000000000001</v>
      </c>
      <c r="F145" s="276">
        <v>0</v>
      </c>
      <c r="G145" s="248">
        <v>0</v>
      </c>
      <c r="H145" s="248">
        <v>0</v>
      </c>
      <c r="I145" s="249">
        <f t="shared" ref="I145:I155" si="7">SUM(E145:H145)</f>
        <v>1.4810000000000001</v>
      </c>
      <c r="J145" s="153"/>
      <c r="K145" s="12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3.5" customHeight="1">
      <c r="A146" s="122"/>
      <c r="B146" s="456"/>
      <c r="C146" s="183" t="s">
        <v>347</v>
      </c>
      <c r="D146" s="156" t="s">
        <v>425</v>
      </c>
      <c r="E146" s="270">
        <v>7.7050000000000001</v>
      </c>
      <c r="F146" s="276">
        <v>0</v>
      </c>
      <c r="G146" s="248">
        <v>0</v>
      </c>
      <c r="H146" s="248">
        <v>0</v>
      </c>
      <c r="I146" s="249">
        <f t="shared" si="7"/>
        <v>7.7050000000000001</v>
      </c>
      <c r="J146" s="153"/>
      <c r="K146" s="12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3.5" customHeight="1">
      <c r="A147" s="122"/>
      <c r="B147" s="456"/>
      <c r="C147" s="300" t="s">
        <v>348</v>
      </c>
      <c r="D147" s="156" t="s">
        <v>180</v>
      </c>
      <c r="E147" s="270">
        <v>0.248</v>
      </c>
      <c r="F147" s="276">
        <v>0</v>
      </c>
      <c r="G147" s="248">
        <v>0</v>
      </c>
      <c r="H147" s="248">
        <v>0</v>
      </c>
      <c r="I147" s="249">
        <f t="shared" si="7"/>
        <v>0.248</v>
      </c>
      <c r="J147" s="153"/>
      <c r="K147" s="12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3.5" customHeight="1">
      <c r="A148" s="122"/>
      <c r="B148" s="456"/>
      <c r="C148" s="156" t="s">
        <v>88</v>
      </c>
      <c r="D148" s="156" t="s">
        <v>426</v>
      </c>
      <c r="E148" s="270">
        <v>127.477</v>
      </c>
      <c r="F148" s="276">
        <v>0</v>
      </c>
      <c r="G148" s="248">
        <v>0</v>
      </c>
      <c r="H148" s="248">
        <v>0</v>
      </c>
      <c r="I148" s="249">
        <f t="shared" si="7"/>
        <v>127.477</v>
      </c>
      <c r="J148" s="153"/>
      <c r="K148" s="12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3.5" customHeight="1">
      <c r="A149" s="122"/>
      <c r="B149" s="456"/>
      <c r="C149" s="233" t="s">
        <v>99</v>
      </c>
      <c r="D149" s="156" t="s">
        <v>181</v>
      </c>
      <c r="E149" s="270">
        <v>-0.02</v>
      </c>
      <c r="F149" s="276">
        <v>0</v>
      </c>
      <c r="G149" s="248">
        <v>0</v>
      </c>
      <c r="H149" s="248">
        <v>0</v>
      </c>
      <c r="I149" s="249">
        <f t="shared" si="7"/>
        <v>-0.02</v>
      </c>
      <c r="J149" s="153"/>
      <c r="K149" s="12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3.5" customHeight="1">
      <c r="A150" s="122"/>
      <c r="B150" s="456"/>
      <c r="C150" s="156" t="s">
        <v>182</v>
      </c>
      <c r="D150" s="156" t="s">
        <v>427</v>
      </c>
      <c r="E150" s="270">
        <v>1.335</v>
      </c>
      <c r="F150" s="276">
        <v>0</v>
      </c>
      <c r="G150" s="248">
        <v>0</v>
      </c>
      <c r="H150" s="248">
        <v>0</v>
      </c>
      <c r="I150" s="249">
        <f t="shared" si="7"/>
        <v>1.335</v>
      </c>
      <c r="J150" s="153"/>
      <c r="K150" s="12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3.5" customHeight="1">
      <c r="A151" s="122"/>
      <c r="B151" s="456"/>
      <c r="C151" s="156" t="s">
        <v>183</v>
      </c>
      <c r="D151" s="186" t="s">
        <v>184</v>
      </c>
      <c r="E151" s="270">
        <v>21.542000000000002</v>
      </c>
      <c r="F151" s="276">
        <v>0</v>
      </c>
      <c r="G151" s="248">
        <v>0</v>
      </c>
      <c r="H151" s="248">
        <v>0</v>
      </c>
      <c r="I151" s="249">
        <f t="shared" si="7"/>
        <v>21.542000000000002</v>
      </c>
      <c r="J151" s="153"/>
      <c r="K151" s="12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3.5" customHeight="1">
      <c r="A152" s="122"/>
      <c r="B152" s="456"/>
      <c r="C152" s="156" t="s">
        <v>183</v>
      </c>
      <c r="D152" s="156" t="s">
        <v>185</v>
      </c>
      <c r="E152" s="270">
        <v>6.2279999999999998</v>
      </c>
      <c r="F152" s="276">
        <v>0</v>
      </c>
      <c r="G152" s="248">
        <v>0</v>
      </c>
      <c r="H152" s="248">
        <v>0</v>
      </c>
      <c r="I152" s="249">
        <f t="shared" si="7"/>
        <v>6.2279999999999998</v>
      </c>
      <c r="J152" s="153"/>
      <c r="K152" s="12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3.5" customHeight="1">
      <c r="A153" s="122"/>
      <c r="B153" s="456"/>
      <c r="C153" s="156" t="s">
        <v>183</v>
      </c>
      <c r="D153" s="156" t="s">
        <v>186</v>
      </c>
      <c r="E153" s="270">
        <v>1.0960000000000001</v>
      </c>
      <c r="F153" s="276">
        <v>0</v>
      </c>
      <c r="G153" s="248">
        <v>0</v>
      </c>
      <c r="H153" s="248">
        <v>0</v>
      </c>
      <c r="I153" s="249">
        <f t="shared" si="7"/>
        <v>1.0960000000000001</v>
      </c>
      <c r="J153" s="153"/>
      <c r="K153" s="12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3.5" customHeight="1">
      <c r="A154" s="122"/>
      <c r="B154" s="456"/>
      <c r="C154" s="156" t="s">
        <v>187</v>
      </c>
      <c r="D154" s="156" t="s">
        <v>188</v>
      </c>
      <c r="E154" s="270">
        <v>0</v>
      </c>
      <c r="F154" s="277">
        <v>0</v>
      </c>
      <c r="G154" s="278">
        <v>-677.56100000000004</v>
      </c>
      <c r="H154" s="248">
        <v>0</v>
      </c>
      <c r="I154" s="249">
        <f t="shared" si="7"/>
        <v>-677.56100000000004</v>
      </c>
      <c r="J154" s="3"/>
      <c r="K154" s="122"/>
      <c r="L154" s="259"/>
      <c r="M154" s="259"/>
      <c r="N154" s="2"/>
      <c r="O154" s="2"/>
      <c r="P154" s="2"/>
      <c r="Q154" s="2"/>
      <c r="R154" s="2"/>
      <c r="S154" s="2"/>
      <c r="T154" s="2"/>
    </row>
    <row r="155" spans="1:20" ht="13.5" customHeight="1">
      <c r="A155" s="122"/>
      <c r="B155" s="211" t="s">
        <v>171</v>
      </c>
      <c r="C155" s="151"/>
      <c r="D155" s="151"/>
      <c r="E155" s="241">
        <f>SUM(E145:E154)</f>
        <v>167.09200000000001</v>
      </c>
      <c r="F155" s="241">
        <f>SUM(F145:F154)</f>
        <v>0</v>
      </c>
      <c r="G155" s="241">
        <f>SUM(G145:G154)</f>
        <v>-677.56100000000004</v>
      </c>
      <c r="H155" s="241">
        <f>SUM(H145:H154)</f>
        <v>0</v>
      </c>
      <c r="I155" s="244">
        <f t="shared" si="7"/>
        <v>-510.46900000000005</v>
      </c>
      <c r="J155" s="14"/>
      <c r="K155" s="152"/>
      <c r="L155" s="259"/>
      <c r="M155" s="259"/>
      <c r="N155" s="2"/>
      <c r="O155" s="2"/>
      <c r="P155" s="2"/>
      <c r="Q155" s="2"/>
      <c r="R155" s="2"/>
      <c r="S155" s="2"/>
      <c r="T155" s="2"/>
    </row>
    <row r="156" spans="1:20" ht="13.5" customHeight="1">
      <c r="A156" s="122"/>
      <c r="B156" s="199"/>
      <c r="C156" s="156"/>
      <c r="D156" s="156"/>
      <c r="E156" s="245"/>
      <c r="F156" s="245"/>
      <c r="G156" s="245"/>
      <c r="H156" s="245"/>
      <c r="I156" s="246"/>
      <c r="J156" s="14"/>
      <c r="K156" s="122"/>
      <c r="L156" s="259"/>
      <c r="M156" s="259"/>
      <c r="N156" s="2"/>
      <c r="O156" s="2"/>
      <c r="P156" s="2"/>
      <c r="Q156" s="2"/>
      <c r="R156" s="2"/>
      <c r="S156" s="2"/>
      <c r="T156" s="2"/>
    </row>
    <row r="157" spans="1:20" ht="13.5" customHeight="1">
      <c r="A157" s="122"/>
      <c r="B157" s="214" t="s">
        <v>189</v>
      </c>
      <c r="C157" s="161" t="s">
        <v>351</v>
      </c>
      <c r="D157" s="122" t="s">
        <v>393</v>
      </c>
      <c r="E157" s="169">
        <v>0</v>
      </c>
      <c r="F157" s="169">
        <v>0</v>
      </c>
      <c r="G157" s="169">
        <v>0</v>
      </c>
      <c r="H157" s="198">
        <v>-1802.5244655849269</v>
      </c>
      <c r="I157" s="209">
        <f>SUM(E157:H157)</f>
        <v>-1802.5244655849269</v>
      </c>
      <c r="J157" s="14"/>
      <c r="K157" s="259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3.5" customHeight="1">
      <c r="A158" s="122"/>
      <c r="B158" s="215" t="s">
        <v>190</v>
      </c>
      <c r="C158" s="197"/>
      <c r="D158" s="197"/>
      <c r="E158" s="174">
        <f>SUM(E157)</f>
        <v>0</v>
      </c>
      <c r="F158" s="174">
        <f>SUM(F157)</f>
        <v>0</v>
      </c>
      <c r="G158" s="174">
        <f>SUM(G157)</f>
        <v>0</v>
      </c>
      <c r="H158" s="174">
        <f>SUM(H157)</f>
        <v>-1802.5244655849269</v>
      </c>
      <c r="I158" s="216">
        <f>SUM(E158:H158)</f>
        <v>-1802.5244655849269</v>
      </c>
      <c r="J158" s="14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3.5" customHeight="1" thickBot="1">
      <c r="A159" s="122"/>
      <c r="B159" s="217" t="s">
        <v>191</v>
      </c>
      <c r="C159" s="218"/>
      <c r="D159" s="219"/>
      <c r="E159" s="220">
        <f>SUM(E135+E139+E143+E155+E158)</f>
        <v>656.05460380082206</v>
      </c>
      <c r="F159" s="220">
        <f>SUM(F135+F139+F143+F155+F158)</f>
        <v>259.78653273465602</v>
      </c>
      <c r="G159" s="220">
        <f>SUM(G135+G139+G143+G155+G158)</f>
        <v>-677.56100000000004</v>
      </c>
      <c r="H159" s="220">
        <f>SUM(H135+H139+H143+H155+H158)</f>
        <v>-1802.5244655849269</v>
      </c>
      <c r="I159" s="221">
        <f>SUM(I135+I139+I143+I155+I158)</f>
        <v>-1564.2443290494489</v>
      </c>
      <c r="J159" s="14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3.5" customHeight="1" thickBot="1">
      <c r="A160" s="122"/>
      <c r="B160" s="156"/>
      <c r="C160" s="156"/>
      <c r="D160" s="156"/>
      <c r="E160" s="153"/>
      <c r="F160" s="153"/>
      <c r="G160" s="153"/>
      <c r="H160" s="153"/>
      <c r="I160" s="153"/>
      <c r="J160" s="3"/>
      <c r="K160" s="12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3.5" customHeight="1">
      <c r="A161" s="2"/>
      <c r="B161" s="203" t="s">
        <v>192</v>
      </c>
      <c r="C161" s="204"/>
      <c r="D161" s="205"/>
      <c r="E161" s="207">
        <f>SUM(E128+E159)</f>
        <v>7495.2360793239495</v>
      </c>
      <c r="F161" s="207">
        <f>SUM(F128+F159)</f>
        <v>262.43772786254976</v>
      </c>
      <c r="G161" s="207">
        <f>SUM(G128+G159)</f>
        <v>-677.56100000000004</v>
      </c>
      <c r="H161" s="207">
        <f>SUM(H128+H159)</f>
        <v>-1802.5244655849269</v>
      </c>
      <c r="I161" s="206">
        <f>SUM(I128+I159)</f>
        <v>5277.5883416015713</v>
      </c>
      <c r="J161" s="14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3.5" customHeight="1" thickBot="1">
      <c r="A162" s="2"/>
      <c r="B162" s="200" t="s">
        <v>193</v>
      </c>
      <c r="C162" s="201"/>
      <c r="D162" s="202"/>
      <c r="E162" s="371">
        <f>SUM(E161+E4)</f>
        <v>38346.308694807092</v>
      </c>
      <c r="F162" s="371">
        <f>SUM(F161+F4)</f>
        <v>1194.9234275940498</v>
      </c>
      <c r="G162" s="371">
        <f>SUM(G161+G4)</f>
        <v>908.24200000000008</v>
      </c>
      <c r="H162" s="371">
        <f>SUM(H161+H4)</f>
        <v>-14676.992485205385</v>
      </c>
      <c r="I162" s="372">
        <f>SUM(I4+I161)</f>
        <v>25772.481637195757</v>
      </c>
      <c r="J162" s="14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3.5" customHeight="1">
      <c r="A163" s="2"/>
      <c r="B163" s="2"/>
      <c r="C163" s="2"/>
      <c r="D163" s="2"/>
      <c r="E163" s="122"/>
      <c r="F163" s="122"/>
      <c r="G163" s="122"/>
      <c r="H163" s="122"/>
      <c r="I163" s="12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3.5" customHeight="1">
      <c r="A164" s="2"/>
      <c r="B164" s="2"/>
      <c r="C164" s="21"/>
      <c r="D164" s="2"/>
      <c r="E164" s="6"/>
      <c r="F164" s="6"/>
      <c r="G164" s="6"/>
      <c r="H164" s="314"/>
      <c r="I164" s="6"/>
      <c r="J164" s="6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3.5" customHeight="1">
      <c r="A165" s="2"/>
      <c r="B165" s="2"/>
      <c r="C165" s="22"/>
      <c r="D165" s="2"/>
      <c r="E165" s="348"/>
      <c r="F165" s="3"/>
      <c r="G165" s="4"/>
      <c r="H165" s="373"/>
      <c r="I165" s="348"/>
      <c r="J165" s="6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3.5" customHeight="1">
      <c r="A166" s="2"/>
      <c r="B166" s="2"/>
      <c r="C166" s="21"/>
      <c r="D166" s="2"/>
      <c r="E166" s="3"/>
      <c r="F166" s="3"/>
      <c r="G166" s="3"/>
      <c r="H166" s="3"/>
      <c r="I166" s="3"/>
      <c r="J166" s="6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3.5" customHeight="1">
      <c r="A167" s="2"/>
      <c r="B167" s="2"/>
      <c r="C167" s="21"/>
      <c r="D167" s="2"/>
      <c r="E167" s="6"/>
      <c r="F167" s="6"/>
      <c r="G167" s="6"/>
      <c r="H167" s="7"/>
      <c r="I167" s="6"/>
      <c r="J167" s="6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3.5" customHeight="1">
      <c r="A168" s="2"/>
      <c r="B168" s="2"/>
      <c r="C168" s="21"/>
      <c r="D168" s="2"/>
      <c r="E168" s="6"/>
      <c r="F168" s="6"/>
      <c r="G168" s="6"/>
      <c r="H168" s="7"/>
      <c r="I168" s="6"/>
      <c r="J168" s="6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3.5" customHeight="1">
      <c r="A169" s="2"/>
      <c r="B169" s="2"/>
      <c r="C169" s="25"/>
      <c r="D169" s="2"/>
      <c r="E169" s="6"/>
      <c r="F169" s="6"/>
      <c r="G169" s="6"/>
      <c r="H169" s="6"/>
      <c r="I169" s="6"/>
      <c r="J169" s="6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3.5" customHeight="1">
      <c r="A170" s="2"/>
      <c r="B170" s="2"/>
      <c r="C170" s="25"/>
      <c r="D170" s="2"/>
      <c r="E170" s="6"/>
      <c r="F170" s="6"/>
      <c r="G170" s="6"/>
      <c r="H170" s="6"/>
      <c r="I170" s="6"/>
      <c r="J170" s="6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3.5" customHeight="1">
      <c r="A171" s="2"/>
      <c r="B171" s="2"/>
      <c r="C171" s="25"/>
      <c r="D171" s="2"/>
      <c r="E171" s="6"/>
      <c r="F171" s="6"/>
      <c r="G171" s="6"/>
      <c r="H171" s="6"/>
      <c r="I171" s="6"/>
      <c r="J171" s="6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3.5" customHeight="1">
      <c r="A172" s="2"/>
      <c r="B172" s="2"/>
      <c r="C172" s="25"/>
      <c r="D172" s="2"/>
      <c r="E172" s="6"/>
      <c r="F172" s="6"/>
      <c r="G172" s="6"/>
      <c r="H172" s="6"/>
      <c r="I172" s="6"/>
      <c r="J172" s="6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3.5" customHeight="1">
      <c r="A173" s="2"/>
      <c r="B173" s="2"/>
      <c r="C173" s="25"/>
      <c r="D173" s="2"/>
      <c r="E173" s="6"/>
      <c r="F173" s="6"/>
      <c r="G173" s="6"/>
      <c r="H173" s="6"/>
      <c r="I173" s="6"/>
      <c r="J173" s="6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3.5" customHeight="1">
      <c r="A174" s="2"/>
      <c r="B174" s="2"/>
      <c r="C174" s="25"/>
      <c r="D174" s="2"/>
      <c r="E174" s="6"/>
      <c r="F174" s="6"/>
      <c r="G174" s="6"/>
      <c r="H174" s="6"/>
      <c r="I174" s="6"/>
      <c r="J174" s="6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3.5" customHeight="1">
      <c r="A175" s="2"/>
      <c r="B175" s="2"/>
      <c r="C175" s="21"/>
      <c r="D175" s="2"/>
      <c r="E175" s="6"/>
      <c r="F175" s="6"/>
      <c r="G175" s="6"/>
      <c r="H175" s="6"/>
      <c r="I175" s="6"/>
      <c r="J175" s="6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3.5" customHeight="1">
      <c r="A176" s="2"/>
      <c r="B176" s="2"/>
      <c r="C176" s="21"/>
      <c r="D176" s="2"/>
      <c r="E176" s="6"/>
      <c r="F176" s="6"/>
      <c r="G176" s="6"/>
      <c r="H176" s="6"/>
      <c r="I176" s="6"/>
      <c r="J176" s="6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3.5" customHeight="1">
      <c r="A177" s="2"/>
      <c r="B177" s="2"/>
      <c r="C177" s="22"/>
      <c r="D177" s="2"/>
      <c r="E177" s="6"/>
      <c r="F177" s="6"/>
      <c r="G177" s="6"/>
      <c r="H177" s="6"/>
      <c r="I177" s="6"/>
      <c r="J177" s="6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3.5" customHeight="1">
      <c r="A178" s="2"/>
      <c r="B178" s="2"/>
      <c r="C178" s="21"/>
      <c r="D178" s="2"/>
      <c r="E178" s="6"/>
      <c r="F178" s="6"/>
      <c r="G178" s="6"/>
      <c r="H178" s="6"/>
      <c r="I178" s="6"/>
      <c r="J178" s="6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3.5" customHeight="1">
      <c r="A179" s="2"/>
      <c r="B179" s="2"/>
      <c r="C179" s="2"/>
      <c r="D179" s="2"/>
      <c r="E179" s="6"/>
      <c r="F179" s="6"/>
      <c r="G179" s="6"/>
      <c r="H179" s="6"/>
      <c r="I179" s="6"/>
      <c r="J179" s="6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3.5" customHeight="1">
      <c r="A180" s="2"/>
      <c r="B180" s="2"/>
      <c r="C180" s="2"/>
      <c r="D180" s="2"/>
      <c r="E180" s="6"/>
      <c r="F180" s="6"/>
      <c r="G180" s="6"/>
      <c r="H180" s="6"/>
      <c r="I180" s="6"/>
      <c r="J180" s="6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3.5" customHeight="1">
      <c r="A181" s="2"/>
      <c r="B181" s="2"/>
      <c r="C181" s="2"/>
      <c r="D181" s="2"/>
      <c r="E181" s="6"/>
      <c r="F181" s="6"/>
      <c r="G181" s="6"/>
      <c r="H181" s="6"/>
      <c r="I181" s="6"/>
      <c r="J181" s="6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3.5" customHeight="1">
      <c r="A182" s="2"/>
      <c r="B182" s="2"/>
      <c r="C182" s="2"/>
      <c r="D182" s="2"/>
      <c r="E182" s="6"/>
      <c r="F182" s="6"/>
      <c r="G182" s="6"/>
      <c r="H182" s="6"/>
      <c r="I182" s="6"/>
      <c r="J182" s="6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3.5" customHeight="1">
      <c r="A183" s="2"/>
      <c r="B183" s="2"/>
      <c r="C183" s="2"/>
      <c r="D183" s="2"/>
      <c r="E183" s="6"/>
      <c r="F183" s="6"/>
      <c r="G183" s="6"/>
      <c r="H183" s="6"/>
      <c r="I183" s="6"/>
      <c r="J183" s="6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3.5" customHeight="1">
      <c r="A184" s="2"/>
      <c r="B184" s="2"/>
      <c r="C184" s="2"/>
      <c r="D184" s="2"/>
      <c r="E184" s="6"/>
      <c r="F184" s="6"/>
      <c r="G184" s="6"/>
      <c r="H184" s="6"/>
      <c r="I184" s="6"/>
      <c r="J184" s="6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3.5" customHeight="1">
      <c r="A185" s="2"/>
      <c r="B185" s="2"/>
      <c r="C185" s="2"/>
      <c r="D185" s="2"/>
      <c r="E185" s="6"/>
      <c r="F185" s="6"/>
      <c r="G185" s="6"/>
      <c r="H185" s="6"/>
      <c r="I185" s="6"/>
      <c r="J185" s="6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3.5" customHeight="1">
      <c r="A186" s="2"/>
      <c r="B186" s="2"/>
      <c r="C186" s="2"/>
      <c r="D186" s="2"/>
      <c r="E186" s="6"/>
      <c r="F186" s="6"/>
      <c r="G186" s="6"/>
      <c r="H186" s="6"/>
      <c r="I186" s="6"/>
      <c r="J186" s="6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3.5" customHeight="1">
      <c r="A187" s="2"/>
      <c r="B187" s="2"/>
      <c r="C187" s="2"/>
      <c r="D187" s="2"/>
      <c r="E187" s="6"/>
      <c r="F187" s="6"/>
      <c r="G187" s="6"/>
      <c r="H187" s="6"/>
      <c r="I187" s="6"/>
      <c r="J187" s="6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3.5" customHeight="1">
      <c r="A188" s="2"/>
      <c r="B188" s="2"/>
      <c r="C188" s="2"/>
      <c r="D188" s="2"/>
      <c r="E188" s="6"/>
      <c r="F188" s="6"/>
      <c r="G188" s="6"/>
      <c r="H188" s="6"/>
      <c r="I188" s="6"/>
      <c r="J188" s="6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3.5" customHeight="1">
      <c r="A189" s="2"/>
      <c r="B189" s="2"/>
      <c r="C189" s="2"/>
      <c r="D189" s="2"/>
      <c r="E189" s="6"/>
      <c r="F189" s="6"/>
      <c r="G189" s="6"/>
      <c r="H189" s="6"/>
      <c r="I189" s="6"/>
      <c r="J189" s="6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3.5" customHeight="1">
      <c r="A190" s="2"/>
      <c r="B190" s="2"/>
      <c r="C190" s="2"/>
      <c r="D190" s="2"/>
      <c r="E190" s="6"/>
      <c r="F190" s="6"/>
      <c r="G190" s="6"/>
      <c r="H190" s="6"/>
      <c r="I190" s="6"/>
      <c r="J190" s="6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3.5" customHeight="1">
      <c r="A191" s="2"/>
      <c r="B191" s="2"/>
      <c r="C191" s="2"/>
      <c r="D191" s="2"/>
      <c r="E191" s="6"/>
      <c r="F191" s="6"/>
      <c r="G191" s="6"/>
      <c r="H191" s="6"/>
      <c r="I191" s="6"/>
      <c r="J191" s="6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3.5" customHeight="1">
      <c r="A192" s="2"/>
      <c r="B192" s="2"/>
      <c r="C192" s="2"/>
      <c r="D192" s="2"/>
      <c r="E192" s="6"/>
      <c r="F192" s="6"/>
      <c r="G192" s="6"/>
      <c r="H192" s="6"/>
      <c r="I192" s="6"/>
      <c r="J192" s="6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3.5" customHeight="1">
      <c r="A193" s="2"/>
      <c r="B193" s="2"/>
      <c r="C193" s="2"/>
      <c r="D193" s="2"/>
      <c r="E193" s="6"/>
      <c r="F193" s="6"/>
      <c r="G193" s="6"/>
      <c r="H193" s="6"/>
      <c r="I193" s="6"/>
      <c r="J193" s="6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3.5" customHeight="1">
      <c r="A194" s="2"/>
      <c r="B194" s="2"/>
      <c r="C194" s="2"/>
      <c r="D194" s="2"/>
      <c r="E194" s="6"/>
      <c r="F194" s="6"/>
      <c r="G194" s="6"/>
      <c r="H194" s="6"/>
      <c r="I194" s="6"/>
      <c r="J194" s="6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3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3.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ht="13.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 ht="13.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 ht="13.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 ht="13.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 ht="13.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</row>
    <row r="1008" spans="1:20" ht="13.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spans="1:20" ht="13.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 ht="13.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</row>
    <row r="1011" spans="1:20" ht="13.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</row>
    <row r="1012" spans="1:20" ht="13.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</row>
    <row r="1013" spans="1:20" ht="13.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</row>
    <row r="1014" spans="1:20" ht="13.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</row>
    <row r="1015" spans="1:20" ht="13.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</row>
    <row r="1016" spans="1:20" ht="13.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</row>
    <row r="1017" spans="1:20" ht="13.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</row>
    <row r="1018" spans="1:20" ht="13.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</row>
    <row r="1019" spans="1:20" ht="13.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</row>
    <row r="1020" spans="1:20" ht="13.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</row>
    <row r="1021" spans="1:20" ht="13.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</row>
    <row r="1022" spans="1:20" ht="13.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</row>
    <row r="1023" spans="1:20" ht="13.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</row>
    <row r="1024" spans="1:20" ht="13.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</row>
    <row r="1025" spans="1:20" ht="13.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</row>
    <row r="1026" spans="1:20" ht="13.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</row>
    <row r="1027" spans="1:20" ht="13.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</row>
    <row r="1028" spans="1:20" ht="13.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</row>
    <row r="1029" spans="1:20" ht="13.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</row>
    <row r="1030" spans="1:20" ht="13.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</row>
    <row r="1031" spans="1:20" ht="13.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</row>
    <row r="1032" spans="1:20" ht="13.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</row>
    <row r="1033" spans="1:20" ht="13.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</row>
    <row r="1034" spans="1:20" ht="13.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</row>
    <row r="1035" spans="1:20" ht="13.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</row>
    <row r="1036" spans="1:20" ht="13.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</row>
    <row r="1037" spans="1:20" ht="13.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</row>
    <row r="1038" spans="1:20" ht="13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</row>
    <row r="1039" spans="1:20" ht="13.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</row>
    <row r="1040" spans="1:20" ht="13.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</row>
    <row r="1041" spans="1:20" ht="13.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</row>
    <row r="1042" spans="1:20" ht="13.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</row>
    <row r="1043" spans="1:20" ht="13.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</row>
    <row r="1044" spans="1:20" ht="13.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</row>
    <row r="1045" spans="1:20" ht="13.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</row>
    <row r="1046" spans="1:20" ht="13.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</row>
    <row r="1047" spans="1:20" ht="13.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</row>
    <row r="1048" spans="1:20" ht="13.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</row>
    <row r="1049" spans="1:20" ht="13.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</row>
    <row r="1050" spans="1:20" ht="13.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</row>
    <row r="1051" spans="1:20" ht="13.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</row>
    <row r="1052" spans="1:20" ht="13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</row>
  </sheetData>
  <mergeCells count="31">
    <mergeCell ref="B145:B154"/>
    <mergeCell ref="C124:C126"/>
    <mergeCell ref="B85:B126"/>
    <mergeCell ref="C85:C86"/>
    <mergeCell ref="B141:B142"/>
    <mergeCell ref="C115:C122"/>
    <mergeCell ref="C87:C99"/>
    <mergeCell ref="C100:C104"/>
    <mergeCell ref="C105:C110"/>
    <mergeCell ref="C111:C114"/>
    <mergeCell ref="C70:C71"/>
    <mergeCell ref="C72:C73"/>
    <mergeCell ref="B61:B73"/>
    <mergeCell ref="C80:C82"/>
    <mergeCell ref="B76:B82"/>
    <mergeCell ref="B14:D14"/>
    <mergeCell ref="B39:D39"/>
    <mergeCell ref="B59:D59"/>
    <mergeCell ref="B74:D74"/>
    <mergeCell ref="B83:D83"/>
    <mergeCell ref="C16:C19"/>
    <mergeCell ref="C20:C22"/>
    <mergeCell ref="C25:C26"/>
    <mergeCell ref="C36:C38"/>
    <mergeCell ref="B16:B38"/>
    <mergeCell ref="C41:C47"/>
    <mergeCell ref="C48:C54"/>
    <mergeCell ref="C55:C57"/>
    <mergeCell ref="B41:B58"/>
    <mergeCell ref="C61:C63"/>
    <mergeCell ref="C66:C69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00"/>
  <sheetViews>
    <sheetView showGridLines="0" zoomScale="90" zoomScaleNormal="90" workbookViewId="0">
      <selection activeCell="B14" sqref="B14"/>
    </sheetView>
  </sheetViews>
  <sheetFormatPr defaultColWidth="12.58203125" defaultRowHeight="15" customHeight="1"/>
  <cols>
    <col min="1" max="1" width="7.58203125" customWidth="1"/>
    <col min="2" max="2" width="54" style="108" customWidth="1"/>
    <col min="3" max="3" width="63.58203125" customWidth="1"/>
    <col min="4" max="4" width="70.58203125" customWidth="1"/>
    <col min="5" max="7" width="16.08203125" customWidth="1"/>
    <col min="8" max="8" width="44.58203125" customWidth="1"/>
    <col min="9" max="10" width="9.33203125" bestFit="1" customWidth="1"/>
    <col min="11" max="11" width="7.58203125" customWidth="1"/>
    <col min="12" max="12" width="9.33203125" bestFit="1" customWidth="1"/>
    <col min="13" max="19" width="7.58203125" customWidth="1"/>
  </cols>
  <sheetData>
    <row r="1" spans="1:19" ht="14.25" customHeight="1">
      <c r="B1" s="2"/>
      <c r="C1" s="2"/>
      <c r="D1" s="2"/>
      <c r="E1" s="2"/>
      <c r="F1" s="2"/>
      <c r="G1" s="2"/>
    </row>
    <row r="2" spans="1:19" ht="14.25" customHeight="1" thickBot="1">
      <c r="B2" s="9" t="s">
        <v>435</v>
      </c>
      <c r="C2" s="2"/>
      <c r="D2" s="2"/>
      <c r="E2" s="2"/>
      <c r="F2" s="2"/>
      <c r="G2" s="2"/>
    </row>
    <row r="3" spans="1:19" ht="14.25" customHeight="1" thickBot="1">
      <c r="B3" s="126"/>
      <c r="C3" s="122"/>
      <c r="D3" s="122"/>
      <c r="E3" s="123" t="s">
        <v>194</v>
      </c>
      <c r="F3" s="18" t="s">
        <v>195</v>
      </c>
      <c r="G3" s="19" t="s">
        <v>196</v>
      </c>
    </row>
    <row r="4" spans="1:19" ht="14.25" customHeight="1" thickBot="1">
      <c r="A4" s="2"/>
      <c r="B4" s="125" t="s">
        <v>197</v>
      </c>
      <c r="C4" s="124"/>
      <c r="D4" s="124"/>
      <c r="E4" s="260">
        <v>4052.009</v>
      </c>
      <c r="F4" s="261">
        <v>392.58607238873702</v>
      </c>
      <c r="G4" s="262">
        <f>SUM(E4:F4)</f>
        <v>4444.5950723887372</v>
      </c>
      <c r="H4" s="7"/>
      <c r="I4" s="258"/>
      <c r="J4" s="149"/>
      <c r="K4" s="149"/>
      <c r="L4" s="122"/>
      <c r="M4" s="2"/>
      <c r="N4" s="2"/>
      <c r="O4" s="2"/>
      <c r="P4" s="2"/>
      <c r="Q4" s="2"/>
      <c r="R4" s="2"/>
      <c r="S4" s="2"/>
    </row>
    <row r="5" spans="1:19" ht="14.25" customHeight="1">
      <c r="B5" s="9"/>
      <c r="C5" s="2"/>
      <c r="D5" s="2"/>
      <c r="E5" s="7"/>
      <c r="F5" s="2"/>
      <c r="G5" s="122"/>
      <c r="H5" s="149"/>
      <c r="I5" s="264"/>
      <c r="J5" s="460"/>
      <c r="K5" s="460"/>
      <c r="L5" s="149"/>
    </row>
    <row r="6" spans="1:19" ht="18" customHeight="1" thickBot="1">
      <c r="B6" s="175" t="s">
        <v>70</v>
      </c>
      <c r="C6" s="122"/>
      <c r="D6" s="122"/>
      <c r="E6" s="122"/>
      <c r="F6" s="122"/>
      <c r="G6" s="122"/>
      <c r="H6" s="149"/>
      <c r="I6" s="264"/>
      <c r="J6" s="265"/>
      <c r="K6" s="265"/>
      <c r="L6" s="149"/>
    </row>
    <row r="7" spans="1:19" ht="48" customHeight="1" thickBot="1">
      <c r="A7" s="149"/>
      <c r="B7" s="225" t="s">
        <v>198</v>
      </c>
      <c r="C7" s="226" t="s">
        <v>72</v>
      </c>
      <c r="D7" s="227" t="s">
        <v>73</v>
      </c>
      <c r="E7" s="279" t="s">
        <v>194</v>
      </c>
      <c r="F7" s="279" t="s">
        <v>195</v>
      </c>
      <c r="G7" s="280" t="s">
        <v>196</v>
      </c>
      <c r="H7" s="149"/>
      <c r="I7" s="266"/>
      <c r="J7" s="267"/>
      <c r="K7" s="267"/>
      <c r="L7" s="149"/>
    </row>
    <row r="8" spans="1:19" ht="14.25" customHeight="1">
      <c r="A8" s="122"/>
      <c r="B8" s="281" t="s">
        <v>74</v>
      </c>
      <c r="C8" s="282" t="s">
        <v>75</v>
      </c>
      <c r="D8" s="282"/>
      <c r="E8" s="283">
        <v>637.9182464039186</v>
      </c>
      <c r="F8" s="283">
        <v>-216.54982849456499</v>
      </c>
      <c r="G8" s="284">
        <f>SUM(E8:F8)</f>
        <v>421.36841790935364</v>
      </c>
      <c r="H8" s="152"/>
      <c r="I8" s="266"/>
      <c r="J8" s="267"/>
      <c r="K8" s="267"/>
      <c r="L8" s="149"/>
      <c r="M8" s="2"/>
      <c r="N8" s="2"/>
      <c r="O8" s="2"/>
      <c r="P8" s="2"/>
      <c r="Q8" s="2"/>
      <c r="R8" s="2"/>
      <c r="S8" s="2"/>
    </row>
    <row r="9" spans="1:19" ht="14.25" customHeight="1">
      <c r="A9" s="149"/>
      <c r="B9" s="210"/>
      <c r="C9" s="287"/>
      <c r="D9" s="287"/>
      <c r="E9" s="288"/>
      <c r="F9" s="288"/>
      <c r="G9" s="289"/>
      <c r="H9" s="149"/>
    </row>
    <row r="10" spans="1:19" ht="14.25" customHeight="1">
      <c r="A10" s="149"/>
      <c r="B10" s="210" t="s">
        <v>105</v>
      </c>
      <c r="C10" s="156" t="s">
        <v>99</v>
      </c>
      <c r="D10" s="159" t="s">
        <v>121</v>
      </c>
      <c r="E10" s="263">
        <v>1.2115862874159045</v>
      </c>
      <c r="F10" s="169">
        <v>0</v>
      </c>
      <c r="G10" s="290">
        <f>SUM(E10:F10)</f>
        <v>1.2115862874159045</v>
      </c>
      <c r="H10" s="149"/>
    </row>
    <row r="11" spans="1:19" ht="14.25" customHeight="1">
      <c r="A11" s="149"/>
      <c r="B11" s="211" t="s">
        <v>122</v>
      </c>
      <c r="C11" s="151"/>
      <c r="D11" s="151"/>
      <c r="E11" s="291">
        <f>SUM(E10)</f>
        <v>1.2115862874159045</v>
      </c>
      <c r="F11" s="285">
        <f>SUM(F10)</f>
        <v>0</v>
      </c>
      <c r="G11" s="292">
        <f>SUM(E11:F11)</f>
        <v>1.2115862874159045</v>
      </c>
      <c r="H11" s="195"/>
    </row>
    <row r="12" spans="1:19" ht="14.25" customHeight="1">
      <c r="A12" s="149"/>
      <c r="B12" s="210"/>
      <c r="C12" s="287"/>
      <c r="D12" s="156"/>
      <c r="E12" s="288"/>
      <c r="F12" s="288"/>
      <c r="G12" s="289"/>
      <c r="H12" s="149"/>
    </row>
    <row r="13" spans="1:19" ht="14.25" customHeight="1">
      <c r="A13" s="149"/>
      <c r="B13" s="210" t="s">
        <v>123</v>
      </c>
      <c r="C13" s="293" t="s">
        <v>90</v>
      </c>
      <c r="D13" s="162" t="s">
        <v>199</v>
      </c>
      <c r="E13" s="169">
        <v>9.6926902993272357</v>
      </c>
      <c r="F13" s="169">
        <v>0</v>
      </c>
      <c r="G13" s="209">
        <f>SUM(E13:F13)</f>
        <v>9.6926902993272357</v>
      </c>
      <c r="H13" s="149"/>
    </row>
    <row r="14" spans="1:19" ht="14.25" customHeight="1">
      <c r="A14" s="149"/>
      <c r="B14" s="211" t="s">
        <v>137</v>
      </c>
      <c r="C14" s="155"/>
      <c r="D14" s="155"/>
      <c r="E14" s="285">
        <f>SUM(E13)</f>
        <v>9.6926902993272357</v>
      </c>
      <c r="F14" s="285">
        <f>SUM(F13)</f>
        <v>0</v>
      </c>
      <c r="G14" s="286">
        <f>SUM(E14:F14)</f>
        <v>9.6926902993272357</v>
      </c>
      <c r="H14" s="196"/>
    </row>
    <row r="15" spans="1:19" ht="14.25" customHeight="1">
      <c r="A15" s="149"/>
      <c r="B15" s="199"/>
      <c r="C15" s="287"/>
      <c r="D15" s="287"/>
      <c r="E15" s="168"/>
      <c r="F15" s="168"/>
      <c r="G15" s="213"/>
      <c r="H15" s="149"/>
    </row>
    <row r="16" spans="1:19" ht="14.25" customHeight="1">
      <c r="A16" s="149"/>
      <c r="B16" s="456" t="s">
        <v>147</v>
      </c>
      <c r="C16" s="156" t="s">
        <v>346</v>
      </c>
      <c r="D16" s="156" t="s">
        <v>150</v>
      </c>
      <c r="E16" s="169">
        <v>7.0756639185088815E-2</v>
      </c>
      <c r="F16" s="169">
        <v>0</v>
      </c>
      <c r="G16" s="209">
        <f t="shared" ref="G16:G26" si="0">SUM(E16:F16)</f>
        <v>7.0756639185088815E-2</v>
      </c>
      <c r="H16" s="149"/>
    </row>
    <row r="17" spans="1:19" ht="14.25" customHeight="1">
      <c r="A17" s="149"/>
      <c r="B17" s="456"/>
      <c r="C17" s="183" t="s">
        <v>99</v>
      </c>
      <c r="D17" s="156" t="s">
        <v>200</v>
      </c>
      <c r="E17" s="169">
        <v>-2.5808174629875449</v>
      </c>
      <c r="F17" s="169">
        <v>0</v>
      </c>
      <c r="G17" s="209">
        <f t="shared" si="0"/>
        <v>-2.5808174629875449</v>
      </c>
      <c r="H17" s="149"/>
    </row>
    <row r="18" spans="1:19" ht="14.25" customHeight="1">
      <c r="A18" s="149"/>
      <c r="B18" s="456"/>
      <c r="C18" s="156" t="s">
        <v>81</v>
      </c>
      <c r="D18" s="156" t="s">
        <v>404</v>
      </c>
      <c r="E18" s="169">
        <v>2.9078070897981703E-3</v>
      </c>
      <c r="F18" s="169">
        <v>0</v>
      </c>
      <c r="G18" s="209">
        <f t="shared" si="0"/>
        <v>2.9078070897981703E-3</v>
      </c>
      <c r="H18" s="149"/>
    </row>
    <row r="19" spans="1:19" ht="14.25" customHeight="1">
      <c r="A19" s="149"/>
      <c r="B19" s="456"/>
      <c r="C19" s="464" t="s">
        <v>344</v>
      </c>
      <c r="D19" s="156" t="s">
        <v>412</v>
      </c>
      <c r="E19" s="169">
        <v>0.84423332507140225</v>
      </c>
      <c r="F19" s="169">
        <v>0</v>
      </c>
      <c r="G19" s="209">
        <f t="shared" si="0"/>
        <v>0.84423332507140225</v>
      </c>
      <c r="H19" s="149"/>
    </row>
    <row r="20" spans="1:19" ht="14.25" customHeight="1">
      <c r="A20" s="149"/>
      <c r="B20" s="456"/>
      <c r="C20" s="464"/>
      <c r="D20" s="156" t="s">
        <v>422</v>
      </c>
      <c r="E20" s="169">
        <v>3.0047339927914429E-2</v>
      </c>
      <c r="F20" s="169">
        <v>0</v>
      </c>
      <c r="G20" s="209">
        <f t="shared" si="0"/>
        <v>3.0047339927914429E-2</v>
      </c>
      <c r="H20" s="149"/>
    </row>
    <row r="21" spans="1:19" ht="14.25" customHeight="1">
      <c r="A21" s="149"/>
      <c r="B21" s="456"/>
      <c r="C21" s="156" t="s">
        <v>89</v>
      </c>
      <c r="D21" s="156" t="s">
        <v>423</v>
      </c>
      <c r="E21" s="169">
        <v>0.1130125804827347</v>
      </c>
      <c r="F21" s="169">
        <v>0</v>
      </c>
      <c r="G21" s="209">
        <f t="shared" si="0"/>
        <v>0.1130125804827347</v>
      </c>
      <c r="H21" s="149"/>
    </row>
    <row r="22" spans="1:19" ht="14.25" customHeight="1">
      <c r="A22" s="149"/>
      <c r="B22" s="456"/>
      <c r="C22" s="156" t="s">
        <v>345</v>
      </c>
      <c r="D22" s="156" t="s">
        <v>202</v>
      </c>
      <c r="E22" s="169">
        <v>-0.10666153919511111</v>
      </c>
      <c r="F22" s="169">
        <v>0</v>
      </c>
      <c r="G22" s="209">
        <f t="shared" si="0"/>
        <v>-0.10666153919511111</v>
      </c>
      <c r="H22" s="149"/>
    </row>
    <row r="23" spans="1:19" ht="14.25" customHeight="1">
      <c r="A23" s="149"/>
      <c r="B23" s="456"/>
      <c r="C23" s="156" t="s">
        <v>79</v>
      </c>
      <c r="D23" s="156" t="s">
        <v>203</v>
      </c>
      <c r="E23" s="169">
        <v>1.64775735088563E-2</v>
      </c>
      <c r="F23" s="169">
        <v>0</v>
      </c>
      <c r="G23" s="209">
        <f t="shared" si="0"/>
        <v>1.64775735088563E-2</v>
      </c>
      <c r="H23" s="149"/>
    </row>
    <row r="24" spans="1:19" ht="14.25" customHeight="1">
      <c r="A24" s="149"/>
      <c r="B24" s="456"/>
      <c r="C24" s="461" t="s">
        <v>204</v>
      </c>
      <c r="D24" s="162" t="s">
        <v>165</v>
      </c>
      <c r="E24" s="263">
        <v>-3.2815251485327941E-2</v>
      </c>
      <c r="F24" s="169">
        <v>0</v>
      </c>
      <c r="G24" s="209">
        <f t="shared" si="0"/>
        <v>-3.2815251485327941E-2</v>
      </c>
      <c r="H24" s="149"/>
    </row>
    <row r="25" spans="1:19" ht="14.25" customHeight="1">
      <c r="A25" s="149"/>
      <c r="B25" s="463"/>
      <c r="C25" s="462"/>
      <c r="D25" s="162" t="s">
        <v>205</v>
      </c>
      <c r="E25" s="263">
        <v>0.3564949693276509</v>
      </c>
      <c r="F25" s="169">
        <v>0</v>
      </c>
      <c r="G25" s="209">
        <f t="shared" si="0"/>
        <v>0.3564949693276509</v>
      </c>
      <c r="H25" s="149"/>
    </row>
    <row r="26" spans="1:19" ht="14.25" customHeight="1">
      <c r="A26" s="149"/>
      <c r="B26" s="453" t="s">
        <v>171</v>
      </c>
      <c r="C26" s="451"/>
      <c r="D26" s="451"/>
      <c r="E26" s="285">
        <f>SUM(E16:E25)</f>
        <v>-1.2863640190745387</v>
      </c>
      <c r="F26" s="285">
        <f>SUM(F16:F25)</f>
        <v>0</v>
      </c>
      <c r="G26" s="286">
        <f t="shared" si="0"/>
        <v>-1.2863640190745387</v>
      </c>
      <c r="H26" s="195"/>
    </row>
    <row r="27" spans="1:19" ht="14.25" customHeight="1" thickBot="1">
      <c r="A27" s="149"/>
      <c r="B27" s="224"/>
      <c r="C27" s="150"/>
      <c r="D27" s="150"/>
      <c r="E27" s="157"/>
      <c r="F27" s="407"/>
      <c r="G27" s="295"/>
      <c r="H27" s="149"/>
    </row>
    <row r="28" spans="1:19" ht="14.25" customHeight="1" thickBot="1">
      <c r="A28" s="149"/>
      <c r="B28" s="184" t="s">
        <v>172</v>
      </c>
      <c r="C28" s="294"/>
      <c r="D28" s="294"/>
      <c r="E28" s="405">
        <f>SUM(E8+E11+E14+E26)</f>
        <v>647.53615897158716</v>
      </c>
      <c r="F28" s="406">
        <f>SUM(F8+F11+F14+F26)</f>
        <v>-216.54982849456499</v>
      </c>
      <c r="G28" s="408">
        <f>SUM(G8+G11+G14+G26)</f>
        <v>430.98633047702225</v>
      </c>
      <c r="H28" s="149"/>
    </row>
    <row r="29" spans="1:19" ht="14.25" customHeight="1">
      <c r="B29" s="287"/>
      <c r="C29" s="156"/>
      <c r="D29" s="156"/>
      <c r="E29" s="153"/>
      <c r="F29" s="153"/>
      <c r="G29" s="153"/>
    </row>
    <row r="30" spans="1:19" ht="14.25" customHeight="1" thickBot="1">
      <c r="A30" s="2"/>
      <c r="B30" s="187" t="s">
        <v>173</v>
      </c>
      <c r="C30" s="296"/>
      <c r="D30" s="296"/>
      <c r="E30" s="297"/>
      <c r="F30" s="297"/>
      <c r="G30" s="29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329" customFormat="1" ht="14.25" customHeight="1">
      <c r="A31" s="427"/>
      <c r="B31" s="437" t="s">
        <v>74</v>
      </c>
      <c r="C31" s="186" t="s">
        <v>206</v>
      </c>
      <c r="D31" s="440" t="s">
        <v>431</v>
      </c>
      <c r="E31" s="438">
        <v>632</v>
      </c>
      <c r="F31" s="438">
        <v>0</v>
      </c>
      <c r="G31" s="439">
        <f>SUM(E31:F31)</f>
        <v>632</v>
      </c>
      <c r="H31" s="427"/>
      <c r="I31" s="427"/>
      <c r="J31" s="427"/>
      <c r="K31" s="427"/>
      <c r="L31" s="427"/>
      <c r="M31" s="427"/>
      <c r="N31" s="427"/>
      <c r="O31" s="427"/>
      <c r="P31" s="427"/>
      <c r="Q31" s="427"/>
      <c r="R31" s="427"/>
      <c r="S31" s="427"/>
    </row>
    <row r="32" spans="1:19" ht="14.25" customHeight="1">
      <c r="A32" s="122"/>
      <c r="B32" s="429" t="s">
        <v>77</v>
      </c>
      <c r="C32" s="282"/>
      <c r="D32" s="435"/>
      <c r="E32" s="436">
        <f>E31</f>
        <v>632</v>
      </c>
      <c r="F32" s="436">
        <f t="shared" ref="F32:G32" si="1">F31</f>
        <v>0</v>
      </c>
      <c r="G32" s="436">
        <f t="shared" si="1"/>
        <v>632</v>
      </c>
      <c r="H32" s="15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4.25" customHeight="1">
      <c r="A33" s="122"/>
      <c r="B33" s="199"/>
      <c r="C33" s="156"/>
      <c r="D33" s="156"/>
      <c r="E33" s="168"/>
      <c r="F33" s="168"/>
      <c r="G33" s="213"/>
      <c r="H33" s="12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4.25" customHeight="1">
      <c r="A34" s="149"/>
      <c r="B34" s="210" t="s">
        <v>84</v>
      </c>
      <c r="C34" s="186" t="s">
        <v>206</v>
      </c>
      <c r="D34" s="186" t="s">
        <v>175</v>
      </c>
      <c r="E34" s="169">
        <v>117.279</v>
      </c>
      <c r="F34" s="169">
        <v>0</v>
      </c>
      <c r="G34" s="209">
        <f>SUM(E34:F34)</f>
        <v>117.279</v>
      </c>
      <c r="H34" s="149"/>
    </row>
    <row r="35" spans="1:19" ht="14.25" customHeight="1">
      <c r="A35" s="122"/>
      <c r="B35" s="211" t="s">
        <v>104</v>
      </c>
      <c r="C35" s="151"/>
      <c r="D35" s="151"/>
      <c r="E35" s="285">
        <f>SUM(E34:E34)</f>
        <v>117.279</v>
      </c>
      <c r="F35" s="285">
        <f>SUM(F34:F34)</f>
        <v>0</v>
      </c>
      <c r="G35" s="286">
        <f>SUM(E35:F35)</f>
        <v>117.279</v>
      </c>
      <c r="H35" s="19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4.25" customHeight="1">
      <c r="A36" s="122"/>
      <c r="B36" s="199"/>
      <c r="C36" s="156"/>
      <c r="D36" s="156"/>
      <c r="E36" s="168"/>
      <c r="F36" s="168"/>
      <c r="G36" s="213"/>
      <c r="H36" s="12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4.25" customHeight="1">
      <c r="A37" s="122"/>
      <c r="B37" s="210" t="s">
        <v>147</v>
      </c>
      <c r="C37" s="156" t="s">
        <v>207</v>
      </c>
      <c r="D37" s="186" t="s">
        <v>208</v>
      </c>
      <c r="E37" s="169">
        <v>14.757999999999999</v>
      </c>
      <c r="F37" s="169">
        <v>0</v>
      </c>
      <c r="G37" s="209">
        <f>SUM(E37:F37)</f>
        <v>14.757999999999999</v>
      </c>
      <c r="H37" s="12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4.25" customHeight="1">
      <c r="A38" s="122"/>
      <c r="B38" s="210"/>
      <c r="C38" s="156" t="s">
        <v>207</v>
      </c>
      <c r="D38" s="156" t="s">
        <v>209</v>
      </c>
      <c r="E38" s="169">
        <v>38</v>
      </c>
      <c r="F38" s="169">
        <v>0</v>
      </c>
      <c r="G38" s="209">
        <f>SUM(E38:F38)</f>
        <v>38</v>
      </c>
      <c r="H38" s="12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25" customHeight="1">
      <c r="A39" s="122"/>
      <c r="B39" s="210"/>
      <c r="C39" s="156" t="s">
        <v>207</v>
      </c>
      <c r="D39" s="156" t="s">
        <v>210</v>
      </c>
      <c r="E39" s="169">
        <v>5</v>
      </c>
      <c r="F39" s="169">
        <v>0</v>
      </c>
      <c r="G39" s="209">
        <f>SUM(E39:F39)</f>
        <v>5</v>
      </c>
      <c r="H39" s="12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4.25" customHeight="1">
      <c r="A40" s="122"/>
      <c r="B40" s="210"/>
      <c r="C40" s="156" t="s">
        <v>211</v>
      </c>
      <c r="D40" s="186" t="s">
        <v>212</v>
      </c>
      <c r="E40" s="169">
        <v>0</v>
      </c>
      <c r="F40" s="169">
        <v>-52.838000000000001</v>
      </c>
      <c r="G40" s="209">
        <f>SUM(E40:F40)</f>
        <v>-52.838000000000001</v>
      </c>
      <c r="H40" s="12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4.15" customHeight="1">
      <c r="A41" s="122"/>
      <c r="B41" s="211" t="s">
        <v>171</v>
      </c>
      <c r="C41" s="151"/>
      <c r="D41" s="151"/>
      <c r="E41" s="285">
        <f>SUM(E37:E40)</f>
        <v>57.757999999999996</v>
      </c>
      <c r="F41" s="285">
        <f>SUM(F37:F40)</f>
        <v>-52.838000000000001</v>
      </c>
      <c r="G41" s="286">
        <f>SUM(G37:G40)</f>
        <v>4.9199999999999946</v>
      </c>
      <c r="H41" s="19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4.15" customHeight="1" thickBot="1">
      <c r="A42" s="122"/>
      <c r="B42" s="199"/>
      <c r="C42" s="156"/>
      <c r="D42" s="156"/>
      <c r="E42" s="407"/>
      <c r="F42" s="157"/>
      <c r="G42" s="212"/>
      <c r="H42" s="12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4.25" customHeight="1" thickBot="1">
      <c r="A43" s="122"/>
      <c r="B43" s="184" t="s">
        <v>191</v>
      </c>
      <c r="C43" s="294"/>
      <c r="D43" s="185"/>
      <c r="E43" s="406">
        <f>SUM(E32+E35+E41)</f>
        <v>807.03700000000003</v>
      </c>
      <c r="F43" s="405">
        <f>SUM(F32+F35+F41)</f>
        <v>-52.838000000000001</v>
      </c>
      <c r="G43" s="409">
        <f>SUM(G32+G35+G41)</f>
        <v>754.19899999999996</v>
      </c>
      <c r="H43" s="14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4.25" customHeight="1" thickBot="1">
      <c r="A44" s="2"/>
      <c r="B44" s="156"/>
      <c r="C44" s="156"/>
      <c r="D44" s="156"/>
      <c r="E44" s="153"/>
      <c r="F44" s="153"/>
      <c r="G44" s="15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4.25" customHeight="1">
      <c r="A45" s="2"/>
      <c r="B45" s="203" t="s">
        <v>192</v>
      </c>
      <c r="C45" s="204"/>
      <c r="D45" s="205"/>
      <c r="E45" s="410">
        <f>SUM(E28+E43)</f>
        <v>1454.5731589715872</v>
      </c>
      <c r="F45" s="410">
        <f>SUM(F28+F43)</f>
        <v>-269.38782849456499</v>
      </c>
      <c r="G45" s="411">
        <f>SUM(G28+G43)</f>
        <v>1185.1853304770223</v>
      </c>
      <c r="H45" s="12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4.25" customHeight="1" thickBot="1">
      <c r="A46" s="2"/>
      <c r="B46" s="200" t="s">
        <v>213</v>
      </c>
      <c r="C46" s="201"/>
      <c r="D46" s="202"/>
      <c r="E46" s="412">
        <f>SUM(E4+E45)</f>
        <v>5506.582158971587</v>
      </c>
      <c r="F46" s="412">
        <f>SUM(F4+F45)</f>
        <v>123.19824389417204</v>
      </c>
      <c r="G46" s="412">
        <f>SUM(G4+G45)</f>
        <v>5629.7804028657592</v>
      </c>
      <c r="H46" s="12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4.25" customHeight="1">
      <c r="B47" s="298"/>
      <c r="C47" s="163"/>
      <c r="D47" s="163"/>
      <c r="E47" s="163"/>
      <c r="F47" s="299"/>
      <c r="G47" s="156"/>
    </row>
    <row r="48" spans="1:19" ht="14.25" customHeight="1">
      <c r="B48" s="9"/>
      <c r="C48" s="2"/>
      <c r="D48" s="2"/>
      <c r="F48" s="30"/>
    </row>
    <row r="49" spans="2:7" ht="14.25" customHeight="1">
      <c r="B49" s="9"/>
      <c r="C49" s="2"/>
      <c r="D49" s="2"/>
      <c r="E49" s="257"/>
      <c r="F49" s="257"/>
      <c r="G49" s="257"/>
    </row>
    <row r="50" spans="2:7" ht="14.25" customHeight="1">
      <c r="B50" s="9"/>
      <c r="C50" s="2"/>
      <c r="D50" s="2"/>
      <c r="F50" s="30"/>
    </row>
    <row r="51" spans="2:7" ht="14.25" customHeight="1">
      <c r="B51" s="9"/>
      <c r="C51" s="2"/>
      <c r="D51" s="2"/>
      <c r="F51" s="30"/>
    </row>
    <row r="52" spans="2:7" ht="14.25" customHeight="1">
      <c r="B52" s="9"/>
      <c r="C52" s="2"/>
      <c r="D52" s="2"/>
      <c r="F52" s="30"/>
    </row>
    <row r="53" spans="2:7" ht="14.25" customHeight="1">
      <c r="B53" s="9"/>
      <c r="C53" s="2"/>
      <c r="D53" s="2"/>
      <c r="F53" s="30"/>
    </row>
    <row r="54" spans="2:7" ht="14.25" customHeight="1">
      <c r="B54" s="9"/>
      <c r="C54" s="2"/>
      <c r="D54" s="2"/>
      <c r="F54" s="30"/>
    </row>
    <row r="55" spans="2:7" ht="14.25" customHeight="1">
      <c r="B55" s="9"/>
      <c r="C55" s="2"/>
      <c r="D55" s="2"/>
      <c r="F55" s="30"/>
    </row>
    <row r="56" spans="2:7" ht="14.25" customHeight="1">
      <c r="B56" s="9"/>
      <c r="C56" s="2"/>
      <c r="D56" s="2"/>
      <c r="F56" s="30"/>
    </row>
    <row r="57" spans="2:7" ht="14.25" customHeight="1">
      <c r="B57" s="9"/>
      <c r="C57" s="2"/>
      <c r="D57" s="2"/>
      <c r="F57" s="30"/>
    </row>
    <row r="58" spans="2:7" ht="14.25" customHeight="1">
      <c r="B58" s="9"/>
      <c r="C58" s="2"/>
      <c r="D58" s="2"/>
      <c r="F58" s="30"/>
    </row>
    <row r="59" spans="2:7" ht="14.25" customHeight="1">
      <c r="B59" s="9"/>
      <c r="C59" s="2"/>
      <c r="D59" s="2"/>
      <c r="F59" s="30"/>
    </row>
    <row r="60" spans="2:7" ht="14.25" customHeight="1">
      <c r="B60" s="9"/>
      <c r="C60" s="2"/>
      <c r="D60" s="2"/>
      <c r="F60" s="30"/>
    </row>
    <row r="61" spans="2:7" ht="14.25" customHeight="1">
      <c r="B61" s="9"/>
      <c r="C61" s="2"/>
      <c r="D61" s="2"/>
      <c r="F61" s="30"/>
    </row>
    <row r="62" spans="2:7" ht="14.25" customHeight="1">
      <c r="B62" s="9"/>
      <c r="C62" s="2"/>
      <c r="D62" s="2"/>
      <c r="F62" s="30"/>
    </row>
    <row r="63" spans="2:7" ht="14.25" customHeight="1">
      <c r="B63" s="9"/>
      <c r="C63" s="2"/>
      <c r="D63" s="2"/>
      <c r="F63" s="30"/>
    </row>
    <row r="64" spans="2:7" ht="14.25" customHeight="1">
      <c r="B64" s="9"/>
      <c r="C64" s="2"/>
      <c r="D64" s="2"/>
      <c r="F64" s="30"/>
    </row>
    <row r="65" spans="2:7" ht="14.25" customHeight="1">
      <c r="B65" s="9"/>
      <c r="C65" s="2"/>
      <c r="D65" s="2"/>
      <c r="F65" s="30"/>
    </row>
    <row r="66" spans="2:7" ht="14.25" customHeight="1">
      <c r="B66" s="9"/>
      <c r="C66" s="2"/>
      <c r="D66" s="2"/>
      <c r="F66" s="30"/>
    </row>
    <row r="67" spans="2:7" ht="14.25" customHeight="1">
      <c r="B67" s="2"/>
      <c r="C67" s="2"/>
      <c r="D67" s="2"/>
      <c r="F67" s="30"/>
    </row>
    <row r="68" spans="2:7" ht="14.25" customHeight="1">
      <c r="B68" s="2"/>
      <c r="C68" s="28"/>
      <c r="D68" s="2"/>
      <c r="E68" s="6"/>
      <c r="F68" s="6"/>
      <c r="G68" s="2"/>
    </row>
    <row r="69" spans="2:7" ht="14.25" customHeight="1">
      <c r="B69" s="2"/>
      <c r="C69" s="27"/>
      <c r="D69" s="2"/>
      <c r="E69" s="6"/>
      <c r="F69" s="6"/>
      <c r="G69" s="2"/>
    </row>
    <row r="70" spans="2:7" ht="14.25" customHeight="1">
      <c r="B70" s="2"/>
      <c r="C70" s="26"/>
      <c r="D70" s="2"/>
      <c r="E70" s="6"/>
      <c r="F70" s="6"/>
      <c r="G70" s="2"/>
    </row>
    <row r="71" spans="2:7" ht="14.25" customHeight="1">
      <c r="B71" s="2"/>
      <c r="C71" s="28"/>
      <c r="E71" s="6"/>
      <c r="F71" s="6"/>
      <c r="G71" s="2"/>
    </row>
    <row r="72" spans="2:7" ht="14.25" customHeight="1">
      <c r="B72" s="2"/>
      <c r="C72" s="28"/>
      <c r="D72" s="2"/>
      <c r="E72" s="6"/>
      <c r="F72" s="6"/>
      <c r="G72" s="2"/>
    </row>
    <row r="73" spans="2:7" ht="14.25" customHeight="1">
      <c r="B73" s="2"/>
      <c r="C73" s="29"/>
      <c r="D73" s="2"/>
      <c r="E73" s="6"/>
      <c r="F73" s="6"/>
      <c r="G73" s="2"/>
    </row>
    <row r="74" spans="2:7" ht="14.25" customHeight="1">
      <c r="B74" s="2"/>
      <c r="C74" s="29"/>
      <c r="D74" s="2"/>
      <c r="E74" s="6"/>
      <c r="F74" s="6"/>
      <c r="G74" s="2"/>
    </row>
    <row r="75" spans="2:7" ht="14.25" customHeight="1">
      <c r="B75" s="2"/>
      <c r="C75" s="29"/>
      <c r="D75" s="2"/>
      <c r="E75" s="6"/>
      <c r="F75" s="6"/>
      <c r="G75" s="2"/>
    </row>
    <row r="76" spans="2:7" ht="14.25" customHeight="1">
      <c r="B76" s="2"/>
      <c r="C76" s="29"/>
      <c r="D76" s="2"/>
      <c r="E76" s="6"/>
      <c r="F76" s="6"/>
      <c r="G76" s="2"/>
    </row>
    <row r="77" spans="2:7" ht="14.25" customHeight="1">
      <c r="B77" s="2"/>
      <c r="C77" s="29"/>
      <c r="D77" s="2"/>
      <c r="E77" s="6"/>
      <c r="F77" s="6"/>
      <c r="G77" s="2"/>
    </row>
    <row r="78" spans="2:7" ht="14.25" customHeight="1">
      <c r="B78" s="2"/>
      <c r="C78" s="29"/>
      <c r="D78" s="2"/>
      <c r="E78" s="6"/>
      <c r="F78" s="6"/>
      <c r="G78" s="2"/>
    </row>
    <row r="79" spans="2:7" ht="14.25" customHeight="1">
      <c r="B79" s="2"/>
      <c r="C79" s="28"/>
      <c r="D79" s="2"/>
      <c r="E79" s="6"/>
      <c r="F79" s="6"/>
      <c r="G79" s="2"/>
    </row>
    <row r="80" spans="2:7" ht="14.25" customHeight="1">
      <c r="B80" s="2"/>
      <c r="C80" s="28"/>
      <c r="D80" s="2"/>
      <c r="E80" s="6"/>
      <c r="F80" s="6"/>
      <c r="G80" s="2"/>
    </row>
    <row r="81" spans="2:7" ht="14.25" customHeight="1">
      <c r="B81" s="2"/>
      <c r="C81" s="27"/>
      <c r="D81" s="2"/>
      <c r="E81" s="6"/>
      <c r="F81" s="6"/>
      <c r="G81" s="2"/>
    </row>
    <row r="82" spans="2:7" ht="14.25" customHeight="1">
      <c r="B82" s="2"/>
      <c r="C82" s="28"/>
      <c r="D82" s="2"/>
      <c r="E82" s="6"/>
      <c r="F82" s="6"/>
      <c r="G82" s="2"/>
    </row>
    <row r="83" spans="2:7" ht="14.25" customHeight="1">
      <c r="B83" s="2"/>
      <c r="C83" s="2"/>
      <c r="D83" s="2"/>
      <c r="E83" s="6"/>
      <c r="F83" s="6"/>
      <c r="G83" s="2"/>
    </row>
    <row r="84" spans="2:7" ht="14.25" customHeight="1">
      <c r="B84" s="2"/>
      <c r="C84" s="2"/>
      <c r="D84" s="2"/>
      <c r="E84" s="6"/>
      <c r="F84" s="6"/>
      <c r="G84" s="2"/>
    </row>
    <row r="85" spans="2:7" ht="14.25" customHeight="1">
      <c r="B85" s="2"/>
      <c r="C85" s="2"/>
      <c r="D85" s="2"/>
      <c r="E85" s="6"/>
      <c r="F85" s="6"/>
      <c r="G85" s="2"/>
    </row>
    <row r="86" spans="2:7" ht="14.25" customHeight="1">
      <c r="B86" s="2"/>
      <c r="C86" s="2"/>
      <c r="D86" s="2"/>
      <c r="E86" s="6"/>
      <c r="F86" s="6"/>
      <c r="G86" s="2"/>
    </row>
    <row r="87" spans="2:7" ht="14.25" customHeight="1">
      <c r="B87" s="2"/>
      <c r="C87" s="2"/>
      <c r="D87" s="2"/>
      <c r="E87" s="6"/>
      <c r="F87" s="6"/>
      <c r="G87" s="2"/>
    </row>
    <row r="88" spans="2:7" ht="14.25" customHeight="1">
      <c r="B88" s="2"/>
      <c r="C88" s="2"/>
      <c r="D88" s="2"/>
      <c r="E88" s="6"/>
      <c r="F88" s="6"/>
      <c r="G88" s="2"/>
    </row>
    <row r="89" spans="2:7" ht="14.25" customHeight="1">
      <c r="B89" s="2"/>
      <c r="C89" s="2"/>
      <c r="D89" s="2"/>
      <c r="E89" s="6"/>
      <c r="F89" s="6"/>
      <c r="G89" s="2"/>
    </row>
    <row r="90" spans="2:7" ht="14.25" customHeight="1">
      <c r="B90" s="2"/>
      <c r="C90" s="2"/>
      <c r="D90" s="2"/>
      <c r="E90" s="6"/>
      <c r="F90" s="6"/>
      <c r="G90" s="2"/>
    </row>
    <row r="91" spans="2:7" ht="14.25" customHeight="1">
      <c r="B91" s="2"/>
      <c r="C91" s="2"/>
      <c r="D91" s="2"/>
      <c r="E91" s="6"/>
      <c r="F91" s="6"/>
      <c r="G91" s="2"/>
    </row>
    <row r="92" spans="2:7" ht="14.25" customHeight="1">
      <c r="B92" s="2"/>
      <c r="C92" s="2"/>
      <c r="D92" s="2"/>
      <c r="E92" s="6"/>
      <c r="F92" s="6"/>
      <c r="G92" s="2"/>
    </row>
    <row r="93" spans="2:7" ht="14.25" customHeight="1">
      <c r="C93" s="2"/>
      <c r="D93" s="2"/>
      <c r="E93" s="6"/>
      <c r="F93" s="6"/>
      <c r="G93" s="2"/>
    </row>
    <row r="94" spans="2:7" ht="14.25" customHeight="1">
      <c r="C94" s="2"/>
      <c r="D94" s="2"/>
      <c r="E94" s="6"/>
      <c r="F94" s="6"/>
      <c r="G94" s="2"/>
    </row>
    <row r="95" spans="2:7" ht="14.25" customHeight="1">
      <c r="C95" s="2"/>
      <c r="D95" s="2"/>
      <c r="E95" s="6"/>
      <c r="F95" s="6"/>
      <c r="G95" s="2"/>
    </row>
    <row r="96" spans="2:7" ht="14.25" customHeight="1">
      <c r="C96" s="2"/>
      <c r="D96" s="2"/>
      <c r="E96" s="6"/>
      <c r="F96" s="6"/>
      <c r="G96" s="2"/>
    </row>
    <row r="97" spans="3:7" ht="14.25" customHeight="1">
      <c r="C97" s="2"/>
      <c r="D97" s="2"/>
      <c r="E97" s="6"/>
      <c r="F97" s="6"/>
      <c r="G97" s="2"/>
    </row>
    <row r="98" spans="3:7" ht="14.25" customHeight="1">
      <c r="C98" s="2"/>
      <c r="D98" s="2"/>
      <c r="E98" s="6"/>
      <c r="F98" s="6"/>
      <c r="G98" s="2"/>
    </row>
    <row r="99" spans="3:7" ht="14.25" customHeight="1">
      <c r="C99" s="2"/>
      <c r="D99" s="2"/>
      <c r="E99" s="2"/>
      <c r="F99" s="2"/>
      <c r="G99" s="2"/>
    </row>
    <row r="100" spans="3:7" ht="14.25" customHeight="1">
      <c r="C100" s="2"/>
      <c r="D100" s="2"/>
      <c r="E100" s="2"/>
      <c r="F100" s="2"/>
      <c r="G100" s="2"/>
    </row>
    <row r="101" spans="3:7" ht="14.25" customHeight="1">
      <c r="C101" s="2"/>
      <c r="D101" s="2"/>
      <c r="E101" s="2"/>
      <c r="F101" s="2"/>
      <c r="G101" s="2"/>
    </row>
    <row r="102" spans="3:7" ht="14.25" customHeight="1">
      <c r="C102" s="2"/>
      <c r="D102" s="2"/>
      <c r="E102" s="2"/>
      <c r="F102" s="2"/>
      <c r="G102" s="2"/>
    </row>
    <row r="103" spans="3:7" ht="14.25" customHeight="1">
      <c r="C103" s="2"/>
      <c r="D103" s="2"/>
      <c r="E103" s="2"/>
      <c r="F103" s="2"/>
      <c r="G103" s="2"/>
    </row>
    <row r="104" spans="3:7" ht="14.25" customHeight="1">
      <c r="C104" s="2"/>
      <c r="D104" s="2"/>
      <c r="E104" s="2"/>
      <c r="F104" s="2"/>
      <c r="G104" s="2"/>
    </row>
    <row r="105" spans="3:7" ht="14.25" customHeight="1">
      <c r="C105" s="2"/>
      <c r="D105" s="2"/>
      <c r="E105" s="2"/>
      <c r="F105" s="2"/>
      <c r="G105" s="2"/>
    </row>
    <row r="106" spans="3:7" ht="14.25" customHeight="1">
      <c r="C106" s="2"/>
      <c r="D106" s="2"/>
      <c r="E106" s="2"/>
      <c r="F106" s="2"/>
      <c r="G106" s="2"/>
    </row>
    <row r="107" spans="3:7" ht="14.25" customHeight="1">
      <c r="C107" s="2"/>
      <c r="D107" s="2"/>
      <c r="E107" s="2"/>
      <c r="F107" s="2"/>
      <c r="G107" s="2"/>
    </row>
    <row r="108" spans="3:7" ht="14.25" customHeight="1">
      <c r="C108" s="2"/>
      <c r="D108" s="2"/>
      <c r="E108" s="2"/>
      <c r="F108" s="2"/>
      <c r="G108" s="2"/>
    </row>
    <row r="109" spans="3:7" ht="14.25" customHeight="1">
      <c r="C109" s="2"/>
      <c r="D109" s="2"/>
      <c r="E109" s="2"/>
      <c r="F109" s="2"/>
      <c r="G109" s="2"/>
    </row>
    <row r="110" spans="3:7" ht="14.25" customHeight="1">
      <c r="C110" s="2"/>
      <c r="D110" s="2"/>
      <c r="E110" s="2"/>
      <c r="F110" s="2"/>
      <c r="G110" s="2"/>
    </row>
    <row r="111" spans="3:7" ht="14.25" customHeight="1">
      <c r="C111" s="2"/>
      <c r="D111" s="2"/>
      <c r="E111" s="2"/>
      <c r="F111" s="2"/>
      <c r="G111" s="2"/>
    </row>
    <row r="112" spans="3:7" ht="14.25" customHeight="1">
      <c r="C112" s="2"/>
      <c r="D112" s="2"/>
      <c r="E112" s="2"/>
      <c r="F112" s="2"/>
      <c r="G112" s="2"/>
    </row>
    <row r="113" spans="3:7" ht="14.25" customHeight="1">
      <c r="C113" s="2"/>
      <c r="D113" s="2"/>
      <c r="E113" s="2"/>
      <c r="F113" s="2"/>
      <c r="G113" s="2"/>
    </row>
    <row r="114" spans="3:7" ht="14.25" customHeight="1">
      <c r="C114" s="2"/>
      <c r="D114" s="2"/>
      <c r="E114" s="2"/>
      <c r="F114" s="2"/>
      <c r="G114" s="2"/>
    </row>
    <row r="115" spans="3:7" ht="14.25" customHeight="1">
      <c r="C115" s="2"/>
      <c r="D115" s="2"/>
      <c r="E115" s="2"/>
      <c r="F115" s="2"/>
      <c r="G115" s="2"/>
    </row>
    <row r="116" spans="3:7" ht="14.25" customHeight="1">
      <c r="C116" s="2"/>
      <c r="D116" s="2"/>
      <c r="E116" s="2"/>
      <c r="F116" s="2"/>
      <c r="G116" s="2"/>
    </row>
    <row r="117" spans="3:7" ht="14.25" customHeight="1">
      <c r="C117" s="2"/>
      <c r="D117" s="2"/>
      <c r="E117" s="2"/>
      <c r="F117" s="2"/>
      <c r="G117" s="2"/>
    </row>
    <row r="118" spans="3:7" ht="14.25" customHeight="1">
      <c r="C118" s="2"/>
      <c r="D118" s="2"/>
      <c r="E118" s="2"/>
      <c r="F118" s="2"/>
      <c r="G118" s="2"/>
    </row>
    <row r="119" spans="3:7" ht="14.25" customHeight="1">
      <c r="C119" s="2"/>
      <c r="D119" s="2"/>
      <c r="E119" s="2"/>
      <c r="F119" s="2"/>
      <c r="G119" s="2"/>
    </row>
    <row r="120" spans="3:7" ht="14.25" customHeight="1">
      <c r="C120" s="2"/>
      <c r="D120" s="2"/>
      <c r="E120" s="2"/>
      <c r="F120" s="2"/>
      <c r="G120" s="2"/>
    </row>
    <row r="121" spans="3:7" ht="14.25" customHeight="1">
      <c r="C121" s="2"/>
      <c r="D121" s="2"/>
      <c r="E121" s="2"/>
      <c r="F121" s="2"/>
      <c r="G121" s="2"/>
    </row>
    <row r="122" spans="3:7" ht="14.25" customHeight="1">
      <c r="C122" s="2"/>
      <c r="D122" s="2"/>
      <c r="E122" s="2"/>
      <c r="F122" s="2"/>
      <c r="G122" s="2"/>
    </row>
    <row r="123" spans="3:7" ht="14.25" customHeight="1">
      <c r="C123" s="2"/>
      <c r="D123" s="2"/>
      <c r="E123" s="2"/>
      <c r="F123" s="2"/>
      <c r="G123" s="2"/>
    </row>
    <row r="124" spans="3:7" ht="14.25" customHeight="1">
      <c r="C124" s="2"/>
      <c r="D124" s="2"/>
      <c r="E124" s="2"/>
      <c r="F124" s="2"/>
      <c r="G124" s="2"/>
    </row>
    <row r="125" spans="3:7" ht="14.25" customHeight="1">
      <c r="C125" s="2"/>
      <c r="D125" s="2"/>
      <c r="E125" s="2"/>
      <c r="F125" s="2"/>
      <c r="G125" s="2"/>
    </row>
    <row r="126" spans="3:7" ht="14.25" customHeight="1">
      <c r="C126" s="2"/>
      <c r="D126" s="2"/>
      <c r="E126" s="2"/>
      <c r="F126" s="2"/>
      <c r="G126" s="2"/>
    </row>
    <row r="127" spans="3:7" ht="14.25" customHeight="1">
      <c r="C127" s="2"/>
      <c r="D127" s="2"/>
      <c r="E127" s="2"/>
      <c r="F127" s="2"/>
      <c r="G127" s="2"/>
    </row>
    <row r="128" spans="3:7" ht="14.25" customHeight="1">
      <c r="C128" s="2"/>
      <c r="D128" s="2"/>
      <c r="E128" s="2"/>
      <c r="F128" s="2"/>
      <c r="G128" s="2"/>
    </row>
    <row r="129" spans="3:7" ht="14.25" customHeight="1">
      <c r="C129" s="2"/>
      <c r="D129" s="2"/>
      <c r="E129" s="2"/>
      <c r="F129" s="2"/>
      <c r="G129" s="2"/>
    </row>
    <row r="130" spans="3:7" ht="14.25" customHeight="1">
      <c r="C130" s="2"/>
      <c r="D130" s="2"/>
      <c r="E130" s="2"/>
      <c r="F130" s="2"/>
      <c r="G130" s="2"/>
    </row>
    <row r="131" spans="3:7" ht="14.25" customHeight="1">
      <c r="C131" s="2"/>
      <c r="D131" s="2"/>
      <c r="E131" s="2"/>
      <c r="F131" s="2"/>
      <c r="G131" s="2"/>
    </row>
    <row r="132" spans="3:7" ht="14.25" customHeight="1">
      <c r="C132" s="2"/>
      <c r="D132" s="2"/>
      <c r="E132" s="2"/>
      <c r="F132" s="2"/>
      <c r="G132" s="2"/>
    </row>
    <row r="133" spans="3:7" ht="14.25" customHeight="1">
      <c r="C133" s="2"/>
      <c r="D133" s="2"/>
      <c r="E133" s="2"/>
      <c r="F133" s="2"/>
      <c r="G133" s="2"/>
    </row>
    <row r="134" spans="3:7" ht="14.25" customHeight="1">
      <c r="C134" s="2"/>
      <c r="D134" s="2"/>
      <c r="E134" s="2"/>
      <c r="F134" s="2"/>
      <c r="G134" s="2"/>
    </row>
    <row r="135" spans="3:7" ht="14.25" customHeight="1">
      <c r="C135" s="2"/>
      <c r="D135" s="2"/>
      <c r="E135" s="2"/>
      <c r="F135" s="2"/>
      <c r="G135" s="2"/>
    </row>
    <row r="136" spans="3:7" ht="14.25" customHeight="1">
      <c r="C136" s="2"/>
      <c r="D136" s="2"/>
      <c r="E136" s="2"/>
      <c r="F136" s="2"/>
      <c r="G136" s="2"/>
    </row>
    <row r="137" spans="3:7" ht="14.25" customHeight="1">
      <c r="C137" s="2"/>
      <c r="D137" s="2"/>
      <c r="E137" s="2"/>
      <c r="F137" s="2"/>
      <c r="G137" s="2"/>
    </row>
    <row r="138" spans="3:7" ht="14.25" customHeight="1">
      <c r="C138" s="2"/>
      <c r="D138" s="2"/>
      <c r="E138" s="2"/>
      <c r="F138" s="2"/>
      <c r="G138" s="2"/>
    </row>
    <row r="139" spans="3:7" ht="14.25" customHeight="1">
      <c r="C139" s="2"/>
      <c r="D139" s="2"/>
      <c r="E139" s="2"/>
      <c r="F139" s="2"/>
      <c r="G139" s="2"/>
    </row>
    <row r="140" spans="3:7" ht="14.25" customHeight="1">
      <c r="C140" s="2"/>
      <c r="D140" s="2"/>
      <c r="E140" s="2"/>
      <c r="F140" s="2"/>
      <c r="G140" s="2"/>
    </row>
    <row r="141" spans="3:7" ht="14.25" customHeight="1">
      <c r="C141" s="2"/>
      <c r="D141" s="2"/>
      <c r="E141" s="2"/>
      <c r="F141" s="2"/>
      <c r="G141" s="2"/>
    </row>
    <row r="142" spans="3:7" ht="14.25" customHeight="1">
      <c r="C142" s="2"/>
      <c r="D142" s="2"/>
      <c r="E142" s="2"/>
      <c r="F142" s="2"/>
      <c r="G142" s="2"/>
    </row>
    <row r="143" spans="3:7" ht="14.25" customHeight="1">
      <c r="C143" s="2"/>
      <c r="D143" s="2"/>
      <c r="E143" s="2"/>
      <c r="F143" s="2"/>
      <c r="G143" s="2"/>
    </row>
    <row r="144" spans="3:7" ht="14.25" customHeight="1">
      <c r="C144" s="2"/>
      <c r="D144" s="2"/>
      <c r="E144" s="2"/>
      <c r="F144" s="2"/>
      <c r="G144" s="2"/>
    </row>
    <row r="145" spans="3:7" ht="14.25" customHeight="1">
      <c r="C145" s="2"/>
      <c r="D145" s="2"/>
      <c r="E145" s="2"/>
      <c r="F145" s="2"/>
      <c r="G145" s="2"/>
    </row>
    <row r="146" spans="3:7" ht="14.25" customHeight="1">
      <c r="C146" s="2"/>
      <c r="D146" s="2"/>
      <c r="E146" s="2"/>
      <c r="F146" s="2"/>
      <c r="G146" s="2"/>
    </row>
    <row r="147" spans="3:7" ht="14.25" customHeight="1">
      <c r="C147" s="2"/>
      <c r="D147" s="2"/>
      <c r="E147" s="2"/>
      <c r="F147" s="2"/>
      <c r="G147" s="2"/>
    </row>
    <row r="148" spans="3:7" ht="14.25" customHeight="1">
      <c r="C148" s="2"/>
      <c r="D148" s="2"/>
      <c r="E148" s="2"/>
      <c r="F148" s="2"/>
      <c r="G148" s="2"/>
    </row>
    <row r="149" spans="3:7" ht="14.25" customHeight="1">
      <c r="C149" s="2"/>
      <c r="D149" s="2"/>
      <c r="E149" s="2"/>
      <c r="F149" s="2"/>
      <c r="G149" s="2"/>
    </row>
    <row r="150" spans="3:7" ht="14.25" customHeight="1">
      <c r="C150" s="2"/>
      <c r="D150" s="2"/>
      <c r="E150" s="2"/>
      <c r="F150" s="2"/>
      <c r="G150" s="2"/>
    </row>
    <row r="151" spans="3:7" ht="14.25" customHeight="1">
      <c r="C151" s="2"/>
      <c r="D151" s="2"/>
      <c r="E151" s="2"/>
      <c r="F151" s="2"/>
      <c r="G151" s="2"/>
    </row>
    <row r="152" spans="3:7" ht="14.25" customHeight="1">
      <c r="C152" s="2"/>
      <c r="D152" s="2"/>
      <c r="E152" s="2"/>
      <c r="F152" s="2"/>
      <c r="G152" s="2"/>
    </row>
    <row r="153" spans="3:7" ht="14.25" customHeight="1">
      <c r="C153" s="2"/>
      <c r="D153" s="2"/>
      <c r="E153" s="2"/>
      <c r="F153" s="2"/>
      <c r="G153" s="2"/>
    </row>
    <row r="154" spans="3:7" ht="14.25" customHeight="1">
      <c r="C154" s="2"/>
      <c r="D154" s="2"/>
      <c r="E154" s="2"/>
      <c r="F154" s="2"/>
      <c r="G154" s="2"/>
    </row>
    <row r="155" spans="3:7" ht="14.25" customHeight="1">
      <c r="C155" s="2"/>
      <c r="D155" s="2"/>
      <c r="E155" s="2"/>
      <c r="F155" s="2"/>
      <c r="G155" s="2"/>
    </row>
    <row r="156" spans="3:7" ht="14.25" customHeight="1">
      <c r="C156" s="2"/>
      <c r="D156" s="2"/>
      <c r="E156" s="2"/>
      <c r="F156" s="2"/>
      <c r="G156" s="2"/>
    </row>
    <row r="157" spans="3:7" ht="14.25" customHeight="1">
      <c r="C157" s="2"/>
      <c r="D157" s="2"/>
      <c r="E157" s="2"/>
      <c r="F157" s="2"/>
      <c r="G157" s="2"/>
    </row>
    <row r="158" spans="3:7" ht="14.25" customHeight="1">
      <c r="C158" s="2"/>
      <c r="D158" s="2"/>
      <c r="E158" s="2"/>
      <c r="F158" s="2"/>
      <c r="G158" s="2"/>
    </row>
    <row r="159" spans="3:7" ht="14.25" customHeight="1">
      <c r="C159" s="2"/>
      <c r="D159" s="2"/>
      <c r="E159" s="2"/>
      <c r="F159" s="2"/>
      <c r="G159" s="2"/>
    </row>
    <row r="160" spans="3:7" ht="14.25" customHeight="1">
      <c r="C160" s="2"/>
      <c r="D160" s="2"/>
      <c r="E160" s="2"/>
      <c r="F160" s="2"/>
      <c r="G160" s="2"/>
    </row>
    <row r="161" spans="3:7" ht="14.25" customHeight="1">
      <c r="C161" s="2"/>
      <c r="D161" s="2"/>
      <c r="E161" s="2"/>
      <c r="F161" s="2"/>
      <c r="G161" s="2"/>
    </row>
    <row r="162" spans="3:7" ht="14.25" customHeight="1">
      <c r="C162" s="2"/>
      <c r="D162" s="2"/>
      <c r="E162" s="2"/>
      <c r="F162" s="2"/>
      <c r="G162" s="2"/>
    </row>
    <row r="163" spans="3:7" ht="14.25" customHeight="1">
      <c r="C163" s="2"/>
      <c r="D163" s="2"/>
      <c r="E163" s="2"/>
      <c r="F163" s="2"/>
      <c r="G163" s="2"/>
    </row>
    <row r="164" spans="3:7" ht="14.25" customHeight="1">
      <c r="C164" s="2"/>
      <c r="D164" s="2"/>
      <c r="E164" s="2"/>
      <c r="F164" s="2"/>
      <c r="G164" s="2"/>
    </row>
    <row r="165" spans="3:7" ht="14.25" customHeight="1">
      <c r="C165" s="2"/>
      <c r="D165" s="2"/>
      <c r="E165" s="2"/>
      <c r="F165" s="2"/>
      <c r="G165" s="2"/>
    </row>
    <row r="166" spans="3:7" ht="14.25" customHeight="1">
      <c r="C166" s="2"/>
      <c r="D166" s="2"/>
      <c r="E166" s="2"/>
      <c r="F166" s="2"/>
      <c r="G166" s="2"/>
    </row>
    <row r="167" spans="3:7" ht="14.25" customHeight="1">
      <c r="C167" s="2"/>
      <c r="D167" s="2"/>
      <c r="E167" s="2"/>
      <c r="F167" s="2"/>
      <c r="G167" s="2"/>
    </row>
    <row r="168" spans="3:7" ht="14.25" customHeight="1">
      <c r="C168" s="2"/>
      <c r="D168" s="2"/>
      <c r="E168" s="2"/>
      <c r="F168" s="2"/>
      <c r="G168" s="2"/>
    </row>
    <row r="169" spans="3:7" ht="14.25" customHeight="1">
      <c r="C169" s="2"/>
      <c r="D169" s="2"/>
      <c r="E169" s="2"/>
      <c r="F169" s="2"/>
      <c r="G169" s="2"/>
    </row>
    <row r="170" spans="3:7" ht="14.25" customHeight="1">
      <c r="C170" s="2"/>
      <c r="D170" s="2"/>
      <c r="E170" s="2"/>
      <c r="F170" s="2"/>
      <c r="G170" s="2"/>
    </row>
    <row r="171" spans="3:7" ht="14.25" customHeight="1">
      <c r="C171" s="2"/>
      <c r="D171" s="2"/>
      <c r="E171" s="2"/>
      <c r="F171" s="2"/>
      <c r="G171" s="2"/>
    </row>
    <row r="172" spans="3:7" ht="14.25" customHeight="1">
      <c r="C172" s="2"/>
      <c r="D172" s="2"/>
      <c r="E172" s="2"/>
      <c r="F172" s="2"/>
      <c r="G172" s="2"/>
    </row>
    <row r="173" spans="3:7" ht="14.25" customHeight="1">
      <c r="C173" s="2"/>
      <c r="D173" s="2"/>
      <c r="E173" s="2"/>
      <c r="F173" s="2"/>
      <c r="G173" s="2"/>
    </row>
    <row r="174" spans="3:7" ht="14.25" customHeight="1">
      <c r="C174" s="2"/>
      <c r="D174" s="2"/>
      <c r="E174" s="2"/>
      <c r="F174" s="2"/>
      <c r="G174" s="2"/>
    </row>
    <row r="175" spans="3:7" ht="14.25" customHeight="1">
      <c r="C175" s="2"/>
      <c r="D175" s="2"/>
      <c r="E175" s="2"/>
      <c r="F175" s="2"/>
      <c r="G175" s="2"/>
    </row>
    <row r="176" spans="3:7" ht="14.25" customHeight="1">
      <c r="C176" s="2"/>
      <c r="D176" s="2"/>
      <c r="E176" s="2"/>
      <c r="F176" s="2"/>
      <c r="G176" s="2"/>
    </row>
    <row r="177" spans="3:7" ht="14.25" customHeight="1">
      <c r="C177" s="2"/>
      <c r="D177" s="2"/>
      <c r="E177" s="2"/>
      <c r="F177" s="2"/>
      <c r="G177" s="2"/>
    </row>
    <row r="178" spans="3:7" ht="14.25" customHeight="1">
      <c r="C178" s="2"/>
      <c r="D178" s="2"/>
      <c r="E178" s="2"/>
      <c r="F178" s="2"/>
      <c r="G178" s="2"/>
    </row>
    <row r="179" spans="3:7" ht="14.25" customHeight="1">
      <c r="C179" s="2"/>
      <c r="D179" s="2"/>
      <c r="E179" s="2"/>
      <c r="F179" s="2"/>
      <c r="G179" s="2"/>
    </row>
    <row r="180" spans="3:7" ht="14.25" customHeight="1">
      <c r="C180" s="2"/>
      <c r="D180" s="2"/>
      <c r="E180" s="2"/>
      <c r="F180" s="2"/>
      <c r="G180" s="2"/>
    </row>
    <row r="181" spans="3:7" ht="14.25" customHeight="1">
      <c r="C181" s="2"/>
      <c r="D181" s="2"/>
      <c r="E181" s="2"/>
      <c r="F181" s="2"/>
      <c r="G181" s="2"/>
    </row>
    <row r="182" spans="3:7" ht="14.25" customHeight="1">
      <c r="C182" s="2"/>
      <c r="D182" s="2"/>
      <c r="E182" s="2"/>
      <c r="F182" s="2"/>
      <c r="G182" s="2"/>
    </row>
    <row r="183" spans="3:7" ht="14.25" customHeight="1">
      <c r="C183" s="2"/>
      <c r="D183" s="2"/>
      <c r="E183" s="2"/>
      <c r="F183" s="2"/>
      <c r="G183" s="2"/>
    </row>
    <row r="184" spans="3:7" ht="14.25" customHeight="1">
      <c r="C184" s="2"/>
      <c r="D184" s="2"/>
      <c r="E184" s="2"/>
      <c r="F184" s="2"/>
      <c r="G184" s="2"/>
    </row>
    <row r="185" spans="3:7" ht="14.25" customHeight="1">
      <c r="C185" s="2"/>
      <c r="D185" s="2"/>
      <c r="E185" s="2"/>
      <c r="F185" s="2"/>
      <c r="G185" s="2"/>
    </row>
    <row r="186" spans="3:7" ht="14.25" customHeight="1">
      <c r="C186" s="2"/>
      <c r="D186" s="2"/>
      <c r="E186" s="2"/>
      <c r="F186" s="2"/>
      <c r="G186" s="2"/>
    </row>
    <row r="187" spans="3:7" ht="14.25" customHeight="1">
      <c r="C187" s="2"/>
      <c r="D187" s="2"/>
      <c r="E187" s="2"/>
      <c r="F187" s="2"/>
      <c r="G187" s="2"/>
    </row>
    <row r="188" spans="3:7" ht="14.25" customHeight="1">
      <c r="C188" s="2"/>
      <c r="D188" s="2"/>
      <c r="E188" s="2"/>
      <c r="F188" s="2"/>
      <c r="G188" s="2"/>
    </row>
    <row r="189" spans="3:7" ht="14.25" customHeight="1">
      <c r="C189" s="2"/>
      <c r="D189" s="2"/>
      <c r="E189" s="2"/>
      <c r="F189" s="2"/>
      <c r="G189" s="2"/>
    </row>
    <row r="190" spans="3:7" ht="14.25" customHeight="1">
      <c r="C190" s="2"/>
      <c r="D190" s="2"/>
      <c r="E190" s="2"/>
      <c r="F190" s="2"/>
      <c r="G190" s="2"/>
    </row>
    <row r="191" spans="3:7" ht="14.25" customHeight="1">
      <c r="C191" s="2"/>
      <c r="D191" s="2"/>
      <c r="E191" s="2"/>
      <c r="F191" s="2"/>
      <c r="G191" s="2"/>
    </row>
    <row r="192" spans="3:7" ht="14.25" customHeight="1">
      <c r="C192" s="2"/>
      <c r="D192" s="2"/>
      <c r="E192" s="2"/>
      <c r="F192" s="2"/>
      <c r="G192" s="2"/>
    </row>
    <row r="193" spans="3:7" ht="14.25" customHeight="1">
      <c r="C193" s="2"/>
      <c r="D193" s="2"/>
      <c r="E193" s="2"/>
      <c r="F193" s="2"/>
      <c r="G193" s="2"/>
    </row>
    <row r="194" spans="3:7" ht="14.25" customHeight="1">
      <c r="C194" s="2"/>
      <c r="D194" s="2"/>
      <c r="E194" s="2"/>
      <c r="F194" s="2"/>
      <c r="G194" s="2"/>
    </row>
    <row r="195" spans="3:7" ht="14.25" customHeight="1">
      <c r="C195" s="2"/>
      <c r="D195" s="2"/>
      <c r="E195" s="2"/>
      <c r="F195" s="2"/>
      <c r="G195" s="2"/>
    </row>
    <row r="196" spans="3:7" ht="14.25" customHeight="1">
      <c r="C196" s="2"/>
      <c r="D196" s="2"/>
      <c r="E196" s="2"/>
      <c r="F196" s="2"/>
      <c r="G196" s="2"/>
    </row>
    <row r="197" spans="3:7" ht="14.25" customHeight="1">
      <c r="C197" s="2"/>
      <c r="D197" s="2"/>
      <c r="E197" s="2"/>
      <c r="F197" s="2"/>
      <c r="G197" s="2"/>
    </row>
    <row r="198" spans="3:7" ht="14.25" customHeight="1">
      <c r="C198" s="2"/>
      <c r="D198" s="2"/>
      <c r="E198" s="2"/>
      <c r="F198" s="2"/>
      <c r="G198" s="2"/>
    </row>
    <row r="199" spans="3:7" ht="14.25" customHeight="1">
      <c r="C199" s="2"/>
      <c r="D199" s="2"/>
      <c r="E199" s="2"/>
      <c r="F199" s="2"/>
      <c r="G199" s="2"/>
    </row>
    <row r="200" spans="3:7" ht="14.25" customHeight="1">
      <c r="C200" s="2"/>
      <c r="D200" s="2"/>
      <c r="E200" s="2"/>
      <c r="F200" s="2"/>
      <c r="G200" s="2"/>
    </row>
    <row r="201" spans="3:7" ht="14.25" customHeight="1">
      <c r="C201" s="2"/>
      <c r="D201" s="2"/>
      <c r="E201" s="2"/>
      <c r="F201" s="2"/>
      <c r="G201" s="2"/>
    </row>
    <row r="202" spans="3:7" ht="14.25" customHeight="1">
      <c r="C202" s="2"/>
      <c r="D202" s="2"/>
      <c r="E202" s="2"/>
      <c r="F202" s="2"/>
      <c r="G202" s="2"/>
    </row>
    <row r="203" spans="3:7" ht="14.25" customHeight="1">
      <c r="C203" s="2"/>
      <c r="D203" s="2"/>
      <c r="E203" s="2"/>
      <c r="F203" s="2"/>
      <c r="G203" s="2"/>
    </row>
    <row r="204" spans="3:7" ht="14.25" customHeight="1">
      <c r="C204" s="2"/>
      <c r="D204" s="2"/>
      <c r="E204" s="2"/>
      <c r="F204" s="2"/>
      <c r="G204" s="2"/>
    </row>
    <row r="205" spans="3:7" ht="14.25" customHeight="1">
      <c r="C205" s="2"/>
      <c r="D205" s="2"/>
      <c r="E205" s="2"/>
      <c r="F205" s="2"/>
      <c r="G205" s="2"/>
    </row>
    <row r="206" spans="3:7" ht="14.25" customHeight="1">
      <c r="C206" s="2"/>
      <c r="D206" s="2"/>
      <c r="E206" s="2"/>
      <c r="F206" s="2"/>
      <c r="G206" s="2"/>
    </row>
    <row r="207" spans="3:7" ht="14.25" customHeight="1">
      <c r="C207" s="2"/>
      <c r="D207" s="2"/>
      <c r="E207" s="2"/>
      <c r="F207" s="2"/>
      <c r="G207" s="2"/>
    </row>
    <row r="208" spans="3:7" ht="14.25" customHeight="1">
      <c r="C208" s="2"/>
      <c r="D208" s="2"/>
      <c r="E208" s="2"/>
      <c r="F208" s="2"/>
      <c r="G208" s="2"/>
    </row>
    <row r="209" spans="3:7" ht="14.25" customHeight="1">
      <c r="C209" s="2"/>
      <c r="D209" s="2"/>
      <c r="E209" s="2"/>
      <c r="F209" s="2"/>
      <c r="G209" s="2"/>
    </row>
    <row r="210" spans="3:7" ht="14.25" customHeight="1">
      <c r="C210" s="2"/>
      <c r="D210" s="2"/>
      <c r="E210" s="2"/>
      <c r="F210" s="2"/>
      <c r="G210" s="2"/>
    </row>
    <row r="211" spans="3:7" ht="14.25" customHeight="1">
      <c r="C211" s="2"/>
      <c r="D211" s="2"/>
      <c r="E211" s="2"/>
      <c r="F211" s="2"/>
      <c r="G211" s="2"/>
    </row>
    <row r="212" spans="3:7" ht="14.25" customHeight="1">
      <c r="C212" s="2"/>
      <c r="D212" s="2"/>
      <c r="E212" s="2"/>
      <c r="F212" s="2"/>
      <c r="G212" s="2"/>
    </row>
    <row r="213" spans="3:7" ht="14.25" customHeight="1">
      <c r="C213" s="2"/>
      <c r="D213" s="2"/>
      <c r="E213" s="2"/>
      <c r="F213" s="2"/>
      <c r="G213" s="2"/>
    </row>
    <row r="214" spans="3:7" ht="14.25" customHeight="1">
      <c r="C214" s="2"/>
      <c r="D214" s="2"/>
      <c r="E214" s="2"/>
      <c r="F214" s="2"/>
      <c r="G214" s="2"/>
    </row>
    <row r="215" spans="3:7" ht="14.25" customHeight="1">
      <c r="C215" s="2"/>
      <c r="D215" s="2"/>
      <c r="E215" s="2"/>
      <c r="F215" s="2"/>
      <c r="G215" s="2"/>
    </row>
    <row r="216" spans="3:7" ht="14.25" customHeight="1">
      <c r="C216" s="2"/>
      <c r="D216" s="2"/>
      <c r="E216" s="2"/>
      <c r="F216" s="2"/>
      <c r="G216" s="2"/>
    </row>
    <row r="217" spans="3:7" ht="14.25" customHeight="1">
      <c r="C217" s="2"/>
      <c r="D217" s="2"/>
      <c r="E217" s="2"/>
      <c r="F217" s="2"/>
      <c r="G217" s="2"/>
    </row>
    <row r="218" spans="3:7" ht="14.25" customHeight="1">
      <c r="C218" s="2"/>
      <c r="D218" s="2"/>
      <c r="E218" s="2"/>
      <c r="F218" s="2"/>
      <c r="G218" s="2"/>
    </row>
    <row r="219" spans="3:7" ht="14.25" customHeight="1">
      <c r="C219" s="2"/>
      <c r="D219" s="2"/>
      <c r="E219" s="2"/>
      <c r="F219" s="2"/>
      <c r="G219" s="2"/>
    </row>
    <row r="220" spans="3:7" ht="14.25" customHeight="1">
      <c r="C220" s="2"/>
      <c r="D220" s="2"/>
      <c r="E220" s="2"/>
      <c r="F220" s="2"/>
      <c r="G220" s="2"/>
    </row>
    <row r="221" spans="3:7" ht="14.25" customHeight="1">
      <c r="C221" s="2"/>
      <c r="D221" s="2"/>
      <c r="E221" s="2"/>
      <c r="F221" s="2"/>
      <c r="G221" s="2"/>
    </row>
    <row r="222" spans="3:7" ht="14.25" customHeight="1">
      <c r="C222" s="2"/>
      <c r="D222" s="2"/>
      <c r="E222" s="2"/>
      <c r="F222" s="2"/>
      <c r="G222" s="2"/>
    </row>
    <row r="223" spans="3:7" ht="14.25" customHeight="1">
      <c r="C223" s="2"/>
      <c r="D223" s="2"/>
      <c r="E223" s="2"/>
      <c r="F223" s="2"/>
      <c r="G223" s="2"/>
    </row>
    <row r="224" spans="3:7" ht="14.25" customHeight="1">
      <c r="C224" s="2"/>
      <c r="D224" s="2"/>
      <c r="E224" s="2"/>
      <c r="F224" s="2"/>
      <c r="G224" s="2"/>
    </row>
    <row r="225" spans="3:7" ht="14.25" customHeight="1">
      <c r="C225" s="2"/>
      <c r="D225" s="2"/>
      <c r="E225" s="2"/>
      <c r="F225" s="2"/>
      <c r="G225" s="2"/>
    </row>
    <row r="226" spans="3:7" ht="14.25" customHeight="1">
      <c r="C226" s="2"/>
      <c r="D226" s="2"/>
      <c r="E226" s="2"/>
      <c r="F226" s="2"/>
      <c r="G226" s="2"/>
    </row>
    <row r="227" spans="3:7" ht="14.25" customHeight="1">
      <c r="C227" s="2"/>
      <c r="D227" s="2"/>
      <c r="E227" s="2"/>
      <c r="F227" s="2"/>
      <c r="G227" s="2"/>
    </row>
    <row r="228" spans="3:7" ht="14.25" customHeight="1">
      <c r="C228" s="2"/>
      <c r="D228" s="2"/>
      <c r="E228" s="2"/>
      <c r="F228" s="2"/>
      <c r="G228" s="2"/>
    </row>
    <row r="229" spans="3:7" ht="14.25" customHeight="1">
      <c r="C229" s="2"/>
      <c r="D229" s="2"/>
      <c r="E229" s="2"/>
      <c r="F229" s="2"/>
      <c r="G229" s="2"/>
    </row>
    <row r="230" spans="3:7" ht="14.25" customHeight="1">
      <c r="C230" s="2"/>
      <c r="D230" s="2"/>
      <c r="E230" s="2"/>
      <c r="F230" s="2"/>
      <c r="G230" s="2"/>
    </row>
    <row r="231" spans="3:7" ht="14.25" customHeight="1">
      <c r="C231" s="2"/>
      <c r="D231" s="2"/>
      <c r="E231" s="2"/>
      <c r="F231" s="2"/>
      <c r="G231" s="2"/>
    </row>
    <row r="232" spans="3:7" ht="14.25" customHeight="1">
      <c r="C232" s="2"/>
      <c r="D232" s="2"/>
      <c r="E232" s="2"/>
      <c r="F232" s="2"/>
      <c r="G232" s="2"/>
    </row>
    <row r="233" spans="3:7" ht="14.25" customHeight="1">
      <c r="C233" s="2"/>
      <c r="D233" s="2"/>
      <c r="E233" s="2"/>
      <c r="F233" s="2"/>
      <c r="G233" s="2"/>
    </row>
    <row r="234" spans="3:7" ht="14.25" customHeight="1">
      <c r="C234" s="2"/>
      <c r="D234" s="2"/>
      <c r="E234" s="2"/>
      <c r="F234" s="2"/>
      <c r="G234" s="2"/>
    </row>
    <row r="235" spans="3:7" ht="14.25" customHeight="1">
      <c r="C235" s="2"/>
      <c r="D235" s="2"/>
      <c r="E235" s="2"/>
      <c r="F235" s="2"/>
      <c r="G235" s="2"/>
    </row>
    <row r="236" spans="3:7" ht="14.25" customHeight="1">
      <c r="C236" s="2"/>
      <c r="D236" s="2"/>
      <c r="E236" s="2"/>
      <c r="F236" s="2"/>
      <c r="G236" s="2"/>
    </row>
    <row r="237" spans="3:7" ht="14.25" customHeight="1">
      <c r="C237" s="2"/>
      <c r="D237" s="2"/>
      <c r="E237" s="2"/>
      <c r="F237" s="2"/>
      <c r="G237" s="2"/>
    </row>
    <row r="238" spans="3:7" ht="14.25" customHeight="1">
      <c r="C238" s="2"/>
      <c r="D238" s="2"/>
      <c r="E238" s="2"/>
      <c r="F238" s="2"/>
      <c r="G238" s="2"/>
    </row>
    <row r="239" spans="3:7" ht="14.25" customHeight="1">
      <c r="C239" s="2"/>
      <c r="D239" s="2"/>
      <c r="E239" s="2"/>
      <c r="F239" s="2"/>
      <c r="G239" s="2"/>
    </row>
    <row r="240" spans="3:7" ht="14.25" customHeight="1">
      <c r="C240" s="2"/>
      <c r="D240" s="2"/>
      <c r="E240" s="2"/>
      <c r="F240" s="2"/>
      <c r="G240" s="2"/>
    </row>
    <row r="241" spans="3:7" ht="14.25" customHeight="1">
      <c r="C241" s="2"/>
      <c r="D241" s="2"/>
      <c r="E241" s="2"/>
      <c r="F241" s="2"/>
      <c r="G241" s="2"/>
    </row>
    <row r="242" spans="3:7" ht="14.25" customHeight="1">
      <c r="C242" s="2"/>
      <c r="D242" s="2"/>
      <c r="E242" s="2"/>
      <c r="F242" s="2"/>
      <c r="G242" s="2"/>
    </row>
    <row r="243" spans="3:7" ht="14.25" customHeight="1">
      <c r="C243" s="2"/>
      <c r="D243" s="2"/>
      <c r="E243" s="2"/>
      <c r="F243" s="2"/>
      <c r="G243" s="2"/>
    </row>
    <row r="244" spans="3:7" ht="14.25" customHeight="1">
      <c r="C244" s="2"/>
      <c r="D244" s="2"/>
      <c r="E244" s="2"/>
      <c r="F244" s="2"/>
      <c r="G244" s="2"/>
    </row>
    <row r="245" spans="3:7" ht="14.25" customHeight="1">
      <c r="C245" s="2"/>
      <c r="D245" s="2"/>
      <c r="E245" s="2"/>
      <c r="F245" s="2"/>
      <c r="G245" s="2"/>
    </row>
    <row r="246" spans="3:7" ht="14.25" customHeight="1">
      <c r="C246" s="2"/>
      <c r="D246" s="2"/>
      <c r="E246" s="2"/>
      <c r="F246" s="2"/>
      <c r="G246" s="2"/>
    </row>
    <row r="247" spans="3:7" ht="14.25" customHeight="1">
      <c r="C247" s="2"/>
      <c r="D247" s="2"/>
      <c r="E247" s="2"/>
      <c r="F247" s="2"/>
      <c r="G247" s="2"/>
    </row>
    <row r="248" spans="3:7" ht="14.25" customHeight="1">
      <c r="C248" s="2"/>
      <c r="D248" s="2"/>
      <c r="E248" s="2"/>
      <c r="F248" s="2"/>
      <c r="G248" s="2"/>
    </row>
    <row r="249" spans="3:7" ht="14.25" customHeight="1">
      <c r="C249" s="2"/>
      <c r="D249" s="2"/>
      <c r="E249" s="2"/>
      <c r="F249" s="2"/>
      <c r="G249" s="2"/>
    </row>
    <row r="250" spans="3:7" ht="14.25" customHeight="1">
      <c r="C250" s="2"/>
      <c r="D250" s="2"/>
      <c r="E250" s="2"/>
      <c r="F250" s="2"/>
      <c r="G250" s="2"/>
    </row>
    <row r="251" spans="3:7" ht="14.25" customHeight="1">
      <c r="C251" s="2"/>
      <c r="D251" s="2"/>
      <c r="E251" s="2"/>
      <c r="F251" s="2"/>
      <c r="G251" s="2"/>
    </row>
    <row r="252" spans="3:7" ht="14.25" customHeight="1">
      <c r="C252" s="2"/>
      <c r="D252" s="2"/>
      <c r="E252" s="2"/>
      <c r="F252" s="2"/>
      <c r="G252" s="2"/>
    </row>
    <row r="253" spans="3:7" ht="14.25" customHeight="1">
      <c r="C253" s="2"/>
      <c r="D253" s="2"/>
      <c r="E253" s="2"/>
      <c r="F253" s="2"/>
      <c r="G253" s="2"/>
    </row>
    <row r="254" spans="3:7" ht="14.25" customHeight="1">
      <c r="C254" s="2"/>
      <c r="D254" s="2"/>
      <c r="E254" s="2"/>
      <c r="F254" s="2"/>
      <c r="G254" s="2"/>
    </row>
    <row r="255" spans="3:7" ht="14.25" customHeight="1">
      <c r="C255" s="2"/>
      <c r="D255" s="2"/>
      <c r="E255" s="2"/>
      <c r="F255" s="2"/>
      <c r="G255" s="2"/>
    </row>
    <row r="256" spans="3:7" ht="14.25" customHeight="1">
      <c r="C256" s="2"/>
      <c r="D256" s="2"/>
      <c r="E256" s="2"/>
      <c r="F256" s="2"/>
      <c r="G256" s="2"/>
    </row>
    <row r="257" spans="3:7" ht="14.25" customHeight="1">
      <c r="C257" s="2"/>
      <c r="D257" s="2"/>
      <c r="E257" s="2"/>
      <c r="F257" s="2"/>
      <c r="G257" s="2"/>
    </row>
    <row r="258" spans="3:7" ht="14.25" customHeight="1">
      <c r="C258" s="2"/>
      <c r="D258" s="2"/>
      <c r="E258" s="2"/>
      <c r="F258" s="2"/>
      <c r="G258" s="2"/>
    </row>
    <row r="259" spans="3:7" ht="14.25" customHeight="1">
      <c r="C259" s="2"/>
      <c r="D259" s="2"/>
      <c r="E259" s="2"/>
      <c r="F259" s="2"/>
      <c r="G259" s="2"/>
    </row>
    <row r="260" spans="3:7" ht="14.25" customHeight="1">
      <c r="C260" s="2"/>
      <c r="D260" s="2"/>
      <c r="E260" s="2"/>
      <c r="F260" s="2"/>
      <c r="G260" s="2"/>
    </row>
    <row r="261" spans="3:7" ht="14.25" customHeight="1">
      <c r="C261" s="2"/>
      <c r="D261" s="2"/>
      <c r="E261" s="2"/>
      <c r="F261" s="2"/>
      <c r="G261" s="2"/>
    </row>
    <row r="262" spans="3:7" ht="14.25" customHeight="1">
      <c r="C262" s="2"/>
      <c r="D262" s="2"/>
      <c r="E262" s="2"/>
      <c r="F262" s="2"/>
      <c r="G262" s="2"/>
    </row>
    <row r="263" spans="3:7" ht="14.25" customHeight="1">
      <c r="C263" s="2"/>
      <c r="D263" s="2"/>
      <c r="E263" s="2"/>
      <c r="F263" s="2"/>
      <c r="G263" s="2"/>
    </row>
    <row r="264" spans="3:7" ht="14.25" customHeight="1">
      <c r="C264" s="2"/>
      <c r="D264" s="2"/>
      <c r="E264" s="2"/>
      <c r="F264" s="2"/>
      <c r="G264" s="2"/>
    </row>
    <row r="265" spans="3:7" ht="14.25" customHeight="1">
      <c r="C265" s="2"/>
      <c r="D265" s="2"/>
      <c r="E265" s="2"/>
      <c r="F265" s="2"/>
      <c r="G265" s="2"/>
    </row>
    <row r="266" spans="3:7" ht="14.25" customHeight="1">
      <c r="C266" s="2"/>
      <c r="D266" s="2"/>
      <c r="E266" s="2"/>
      <c r="F266" s="2"/>
      <c r="G266" s="2"/>
    </row>
    <row r="267" spans="3:7" ht="14.25" customHeight="1">
      <c r="C267" s="2"/>
      <c r="D267" s="2"/>
      <c r="E267" s="2"/>
      <c r="F267" s="2"/>
      <c r="G267" s="2"/>
    </row>
    <row r="268" spans="3:7" ht="14.25" customHeight="1">
      <c r="C268" s="2"/>
      <c r="D268" s="2"/>
      <c r="E268" s="2"/>
      <c r="F268" s="2"/>
      <c r="G268" s="2"/>
    </row>
    <row r="269" spans="3:7" ht="14.25" customHeight="1">
      <c r="C269" s="2"/>
      <c r="D269" s="2"/>
      <c r="E269" s="2"/>
      <c r="F269" s="2"/>
      <c r="G269" s="2"/>
    </row>
    <row r="270" spans="3:7" ht="14.25" customHeight="1">
      <c r="C270" s="2"/>
      <c r="D270" s="2"/>
      <c r="E270" s="2"/>
      <c r="F270" s="2"/>
      <c r="G270" s="2"/>
    </row>
    <row r="271" spans="3:7" ht="14.25" customHeight="1">
      <c r="C271" s="2"/>
      <c r="D271" s="2"/>
      <c r="E271" s="2"/>
      <c r="F271" s="2"/>
      <c r="G271" s="2"/>
    </row>
    <row r="272" spans="3:7" ht="14.25" customHeight="1">
      <c r="C272" s="2"/>
      <c r="D272" s="2"/>
      <c r="E272" s="2"/>
      <c r="F272" s="2"/>
      <c r="G272" s="2"/>
    </row>
    <row r="273" spans="3:7" ht="14.25" customHeight="1">
      <c r="C273" s="2"/>
      <c r="D273" s="2"/>
      <c r="E273" s="2"/>
      <c r="F273" s="2"/>
      <c r="G273" s="2"/>
    </row>
    <row r="274" spans="3:7" ht="14.25" customHeight="1">
      <c r="C274" s="2"/>
      <c r="D274" s="2"/>
      <c r="E274" s="2"/>
      <c r="F274" s="2"/>
      <c r="G274" s="2"/>
    </row>
    <row r="275" spans="3:7" ht="14.25" customHeight="1">
      <c r="C275" s="2"/>
      <c r="D275" s="2"/>
      <c r="E275" s="2"/>
      <c r="F275" s="2"/>
      <c r="G275" s="2"/>
    </row>
    <row r="276" spans="3:7" ht="14.25" customHeight="1">
      <c r="C276" s="2"/>
      <c r="D276" s="2"/>
      <c r="E276" s="2"/>
      <c r="F276" s="2"/>
      <c r="G276" s="2"/>
    </row>
    <row r="277" spans="3:7" ht="14.25" customHeight="1">
      <c r="C277" s="2"/>
      <c r="D277" s="2"/>
      <c r="E277" s="2"/>
      <c r="F277" s="2"/>
      <c r="G277" s="2"/>
    </row>
    <row r="278" spans="3:7" ht="14.25" customHeight="1">
      <c r="C278" s="2"/>
      <c r="D278" s="2"/>
      <c r="E278" s="2"/>
      <c r="F278" s="2"/>
      <c r="G278" s="2"/>
    </row>
    <row r="279" spans="3:7" ht="14.25" customHeight="1">
      <c r="C279" s="2"/>
      <c r="D279" s="2"/>
      <c r="E279" s="2"/>
      <c r="F279" s="2"/>
      <c r="G279" s="2"/>
    </row>
    <row r="280" spans="3:7" ht="14.25" customHeight="1">
      <c r="C280" s="2"/>
      <c r="D280" s="2"/>
      <c r="E280" s="2"/>
      <c r="F280" s="2"/>
      <c r="G280" s="2"/>
    </row>
    <row r="281" spans="3:7" ht="14.25" customHeight="1">
      <c r="C281" s="2"/>
      <c r="D281" s="2"/>
      <c r="E281" s="2"/>
      <c r="F281" s="2"/>
      <c r="G281" s="2"/>
    </row>
    <row r="282" spans="3:7" ht="14.25" customHeight="1">
      <c r="C282" s="2"/>
      <c r="D282" s="2"/>
      <c r="E282" s="2"/>
      <c r="F282" s="2"/>
      <c r="G282" s="2"/>
    </row>
    <row r="283" spans="3:7" ht="14.25" customHeight="1">
      <c r="C283" s="2"/>
      <c r="D283" s="2"/>
      <c r="E283" s="2"/>
      <c r="F283" s="2"/>
      <c r="G283" s="2"/>
    </row>
    <row r="284" spans="3:7" ht="14.25" customHeight="1">
      <c r="C284" s="2"/>
      <c r="D284" s="2"/>
      <c r="E284" s="2"/>
      <c r="F284" s="2"/>
      <c r="G284" s="2"/>
    </row>
    <row r="285" spans="3:7" ht="14.25" customHeight="1">
      <c r="C285" s="2"/>
      <c r="D285" s="2"/>
      <c r="E285" s="2"/>
      <c r="F285" s="2"/>
      <c r="G285" s="2"/>
    </row>
    <row r="286" spans="3:7" ht="14.25" customHeight="1">
      <c r="C286" s="2"/>
      <c r="D286" s="2"/>
      <c r="E286" s="2"/>
      <c r="F286" s="2"/>
      <c r="G286" s="2"/>
    </row>
    <row r="287" spans="3:7" ht="14.25" customHeight="1">
      <c r="C287" s="2"/>
      <c r="D287" s="2"/>
      <c r="E287" s="2"/>
      <c r="F287" s="2"/>
      <c r="G287" s="2"/>
    </row>
    <row r="288" spans="3:7" ht="14.25" customHeight="1">
      <c r="C288" s="2"/>
      <c r="D288" s="2"/>
      <c r="E288" s="2"/>
      <c r="F288" s="2"/>
      <c r="G288" s="2"/>
    </row>
    <row r="289" spans="3:7" ht="14.25" customHeight="1">
      <c r="C289" s="2"/>
      <c r="D289" s="2"/>
      <c r="E289" s="2"/>
      <c r="F289" s="2"/>
      <c r="G289" s="2"/>
    </row>
    <row r="290" spans="3:7" ht="14.25" customHeight="1">
      <c r="C290" s="2"/>
      <c r="D290" s="2"/>
      <c r="E290" s="2"/>
      <c r="F290" s="2"/>
      <c r="G290" s="2"/>
    </row>
    <row r="291" spans="3:7" ht="14.25" customHeight="1">
      <c r="C291" s="2"/>
      <c r="D291" s="2"/>
      <c r="E291" s="2"/>
      <c r="F291" s="2"/>
      <c r="G291" s="2"/>
    </row>
    <row r="292" spans="3:7" ht="14.25" customHeight="1">
      <c r="C292" s="2"/>
      <c r="D292" s="2"/>
      <c r="E292" s="2"/>
      <c r="F292" s="2"/>
      <c r="G292" s="2"/>
    </row>
    <row r="293" spans="3:7" ht="14.25" customHeight="1">
      <c r="C293" s="2"/>
      <c r="D293" s="2"/>
      <c r="E293" s="2"/>
      <c r="F293" s="2"/>
      <c r="G293" s="2"/>
    </row>
    <row r="294" spans="3:7" ht="14.25" customHeight="1">
      <c r="C294" s="2"/>
      <c r="D294" s="2"/>
      <c r="E294" s="2"/>
      <c r="F294" s="2"/>
      <c r="G294" s="2"/>
    </row>
    <row r="295" spans="3:7" ht="14.25" customHeight="1">
      <c r="C295" s="2"/>
      <c r="D295" s="2"/>
      <c r="E295" s="2"/>
      <c r="F295" s="2"/>
      <c r="G295" s="2"/>
    </row>
    <row r="296" spans="3:7" ht="14.25" customHeight="1">
      <c r="C296" s="2"/>
      <c r="D296" s="2"/>
      <c r="E296" s="2"/>
      <c r="F296" s="2"/>
      <c r="G296" s="2"/>
    </row>
    <row r="297" spans="3:7" ht="14.25" customHeight="1">
      <c r="C297" s="2"/>
      <c r="D297" s="2"/>
      <c r="E297" s="2"/>
      <c r="F297" s="2"/>
      <c r="G297" s="2"/>
    </row>
    <row r="298" spans="3:7" ht="14.25" customHeight="1">
      <c r="C298" s="2"/>
      <c r="D298" s="2"/>
      <c r="E298" s="2"/>
      <c r="F298" s="2"/>
      <c r="G298" s="2"/>
    </row>
    <row r="299" spans="3:7" ht="14.25" customHeight="1">
      <c r="C299" s="2"/>
      <c r="D299" s="2"/>
      <c r="E299" s="2"/>
      <c r="F299" s="2"/>
      <c r="G299" s="2"/>
    </row>
    <row r="300" spans="3:7" ht="14.25" customHeight="1">
      <c r="C300" s="2"/>
      <c r="D300" s="2"/>
      <c r="E300" s="2"/>
      <c r="F300" s="2"/>
      <c r="G300" s="2"/>
    </row>
    <row r="301" spans="3:7" ht="14.25" customHeight="1">
      <c r="C301" s="2"/>
      <c r="D301" s="2"/>
      <c r="E301" s="2"/>
      <c r="F301" s="2"/>
      <c r="G301" s="2"/>
    </row>
    <row r="302" spans="3:7" ht="14.25" customHeight="1">
      <c r="C302" s="2"/>
      <c r="D302" s="2"/>
      <c r="E302" s="2"/>
      <c r="F302" s="2"/>
      <c r="G302" s="2"/>
    </row>
    <row r="303" spans="3:7" ht="14.25" customHeight="1">
      <c r="C303" s="2"/>
      <c r="D303" s="2"/>
      <c r="E303" s="2"/>
      <c r="F303" s="2"/>
      <c r="G303" s="2"/>
    </row>
    <row r="304" spans="3:7" ht="14.25" customHeight="1">
      <c r="C304" s="2"/>
      <c r="D304" s="2"/>
      <c r="E304" s="2"/>
      <c r="F304" s="2"/>
      <c r="G304" s="2"/>
    </row>
    <row r="305" spans="3:7" ht="14.25" customHeight="1">
      <c r="C305" s="2"/>
      <c r="D305" s="2"/>
      <c r="E305" s="2"/>
      <c r="F305" s="2"/>
      <c r="G305" s="2"/>
    </row>
    <row r="306" spans="3:7" ht="14.25" customHeight="1">
      <c r="C306" s="2"/>
      <c r="D306" s="2"/>
      <c r="E306" s="2"/>
      <c r="F306" s="2"/>
      <c r="G306" s="2"/>
    </row>
    <row r="307" spans="3:7" ht="14.25" customHeight="1">
      <c r="C307" s="2"/>
      <c r="D307" s="2"/>
      <c r="E307" s="2"/>
      <c r="F307" s="2"/>
      <c r="G307" s="2"/>
    </row>
    <row r="308" spans="3:7" ht="14.25" customHeight="1">
      <c r="C308" s="2"/>
      <c r="D308" s="2"/>
      <c r="E308" s="2"/>
      <c r="F308" s="2"/>
      <c r="G308" s="2"/>
    </row>
    <row r="309" spans="3:7" ht="14.25" customHeight="1">
      <c r="C309" s="2"/>
      <c r="D309" s="2"/>
      <c r="E309" s="2"/>
      <c r="F309" s="2"/>
      <c r="G309" s="2"/>
    </row>
    <row r="310" spans="3:7" ht="14.25" customHeight="1">
      <c r="C310" s="2"/>
      <c r="D310" s="2"/>
      <c r="E310" s="2"/>
      <c r="F310" s="2"/>
      <c r="G310" s="2"/>
    </row>
    <row r="311" spans="3:7" ht="14.25" customHeight="1">
      <c r="C311" s="2"/>
      <c r="D311" s="2"/>
      <c r="E311" s="2"/>
      <c r="F311" s="2"/>
      <c r="G311" s="2"/>
    </row>
    <row r="312" spans="3:7" ht="14.25" customHeight="1">
      <c r="C312" s="2"/>
      <c r="D312" s="2"/>
      <c r="E312" s="2"/>
      <c r="F312" s="2"/>
      <c r="G312" s="2"/>
    </row>
    <row r="313" spans="3:7" ht="14.25" customHeight="1">
      <c r="C313" s="2"/>
      <c r="D313" s="2"/>
      <c r="E313" s="2"/>
      <c r="F313" s="2"/>
      <c r="G313" s="2"/>
    </row>
    <row r="314" spans="3:7" ht="14.25" customHeight="1">
      <c r="C314" s="2"/>
      <c r="D314" s="2"/>
      <c r="E314" s="2"/>
      <c r="F314" s="2"/>
      <c r="G314" s="2"/>
    </row>
    <row r="315" spans="3:7" ht="14.25" customHeight="1">
      <c r="C315" s="2"/>
      <c r="D315" s="2"/>
      <c r="E315" s="2"/>
      <c r="F315" s="2"/>
      <c r="G315" s="2"/>
    </row>
    <row r="316" spans="3:7" ht="14.25" customHeight="1">
      <c r="C316" s="2"/>
      <c r="D316" s="2"/>
      <c r="E316" s="2"/>
      <c r="F316" s="2"/>
      <c r="G316" s="2"/>
    </row>
    <row r="317" spans="3:7" ht="14.25" customHeight="1">
      <c r="C317" s="2"/>
      <c r="D317" s="2"/>
      <c r="E317" s="2"/>
      <c r="F317" s="2"/>
      <c r="G317" s="2"/>
    </row>
    <row r="318" spans="3:7" ht="14.25" customHeight="1">
      <c r="C318" s="2"/>
      <c r="D318" s="2"/>
      <c r="E318" s="2"/>
      <c r="F318" s="2"/>
      <c r="G318" s="2"/>
    </row>
    <row r="319" spans="3:7" ht="14.25" customHeight="1">
      <c r="C319" s="2"/>
      <c r="D319" s="2"/>
      <c r="E319" s="2"/>
      <c r="F319" s="2"/>
      <c r="G319" s="2"/>
    </row>
    <row r="320" spans="3:7" ht="14.25" customHeight="1">
      <c r="C320" s="2"/>
      <c r="D320" s="2"/>
      <c r="E320" s="2"/>
      <c r="F320" s="2"/>
      <c r="G320" s="2"/>
    </row>
    <row r="321" spans="3:7" ht="14.25" customHeight="1">
      <c r="C321" s="2"/>
      <c r="D321" s="2"/>
      <c r="E321" s="2"/>
      <c r="F321" s="2"/>
      <c r="G321" s="2"/>
    </row>
    <row r="322" spans="3:7" ht="14.25" customHeight="1">
      <c r="C322" s="2"/>
      <c r="D322" s="2"/>
      <c r="E322" s="2"/>
      <c r="F322" s="2"/>
      <c r="G322" s="2"/>
    </row>
    <row r="323" spans="3:7" ht="14.25" customHeight="1">
      <c r="C323" s="2"/>
      <c r="D323" s="2"/>
      <c r="E323" s="2"/>
      <c r="F323" s="2"/>
      <c r="G323" s="2"/>
    </row>
    <row r="324" spans="3:7" ht="14.25" customHeight="1">
      <c r="C324" s="2"/>
      <c r="D324" s="2"/>
      <c r="E324" s="2"/>
      <c r="F324" s="2"/>
      <c r="G324" s="2"/>
    </row>
    <row r="325" spans="3:7" ht="14.25" customHeight="1">
      <c r="C325" s="2"/>
      <c r="D325" s="2"/>
      <c r="E325" s="2"/>
      <c r="F325" s="2"/>
      <c r="G325" s="2"/>
    </row>
    <row r="326" spans="3:7" ht="14.25" customHeight="1">
      <c r="C326" s="2"/>
      <c r="D326" s="2"/>
      <c r="E326" s="2"/>
      <c r="F326" s="2"/>
      <c r="G326" s="2"/>
    </row>
    <row r="327" spans="3:7" ht="14.25" customHeight="1">
      <c r="C327" s="2"/>
      <c r="D327" s="2"/>
      <c r="E327" s="2"/>
      <c r="F327" s="2"/>
      <c r="G327" s="2"/>
    </row>
    <row r="328" spans="3:7" ht="14.25" customHeight="1">
      <c r="C328" s="2"/>
      <c r="D328" s="2"/>
      <c r="E328" s="2"/>
      <c r="F328" s="2"/>
      <c r="G328" s="2"/>
    </row>
    <row r="329" spans="3:7" ht="14.25" customHeight="1">
      <c r="C329" s="2"/>
      <c r="D329" s="2"/>
      <c r="E329" s="2"/>
      <c r="F329" s="2"/>
      <c r="G329" s="2"/>
    </row>
    <row r="330" spans="3:7" ht="14.25" customHeight="1">
      <c r="C330" s="2"/>
      <c r="D330" s="2"/>
      <c r="E330" s="2"/>
      <c r="F330" s="2"/>
      <c r="G330" s="2"/>
    </row>
    <row r="331" spans="3:7" ht="14.25" customHeight="1">
      <c r="C331" s="2"/>
      <c r="D331" s="2"/>
      <c r="E331" s="2"/>
      <c r="F331" s="2"/>
      <c r="G331" s="2"/>
    </row>
    <row r="332" spans="3:7" ht="14.25" customHeight="1">
      <c r="C332" s="2"/>
      <c r="D332" s="2"/>
      <c r="E332" s="2"/>
      <c r="F332" s="2"/>
      <c r="G332" s="2"/>
    </row>
    <row r="333" spans="3:7" ht="14.25" customHeight="1">
      <c r="C333" s="2"/>
      <c r="D333" s="2"/>
      <c r="E333" s="2"/>
      <c r="F333" s="2"/>
      <c r="G333" s="2"/>
    </row>
    <row r="334" spans="3:7" ht="14.25" customHeight="1">
      <c r="C334" s="2"/>
      <c r="D334" s="2"/>
      <c r="E334" s="2"/>
      <c r="F334" s="2"/>
      <c r="G334" s="2"/>
    </row>
    <row r="335" spans="3:7" ht="14.25" customHeight="1">
      <c r="C335" s="2"/>
      <c r="D335" s="2"/>
      <c r="E335" s="2"/>
      <c r="F335" s="2"/>
      <c r="G335" s="2"/>
    </row>
    <row r="336" spans="3:7" ht="14.25" customHeight="1">
      <c r="C336" s="2"/>
      <c r="D336" s="2"/>
      <c r="E336" s="2"/>
      <c r="F336" s="2"/>
      <c r="G336" s="2"/>
    </row>
    <row r="337" spans="3:7" ht="14.25" customHeight="1">
      <c r="C337" s="2"/>
      <c r="D337" s="2"/>
      <c r="E337" s="2"/>
      <c r="F337" s="2"/>
      <c r="G337" s="2"/>
    </row>
    <row r="338" spans="3:7" ht="14.25" customHeight="1">
      <c r="C338" s="2"/>
      <c r="D338" s="2"/>
      <c r="E338" s="2"/>
      <c r="F338" s="2"/>
      <c r="G338" s="2"/>
    </row>
    <row r="339" spans="3:7" ht="14.25" customHeight="1">
      <c r="C339" s="2"/>
      <c r="D339" s="2"/>
      <c r="E339" s="2"/>
      <c r="F339" s="2"/>
      <c r="G339" s="2"/>
    </row>
    <row r="340" spans="3:7" ht="14.25" customHeight="1">
      <c r="C340" s="2"/>
      <c r="D340" s="2"/>
      <c r="E340" s="2"/>
      <c r="F340" s="2"/>
      <c r="G340" s="2"/>
    </row>
    <row r="341" spans="3:7" ht="14.25" customHeight="1">
      <c r="C341" s="2"/>
      <c r="D341" s="2"/>
      <c r="E341" s="2"/>
      <c r="F341" s="2"/>
      <c r="G341" s="2"/>
    </row>
    <row r="342" spans="3:7" ht="14.25" customHeight="1">
      <c r="C342" s="2"/>
      <c r="D342" s="2"/>
      <c r="E342" s="2"/>
      <c r="F342" s="2"/>
      <c r="G342" s="2"/>
    </row>
    <row r="343" spans="3:7" ht="14.25" customHeight="1">
      <c r="C343" s="2"/>
      <c r="D343" s="2"/>
      <c r="E343" s="2"/>
      <c r="F343" s="2"/>
      <c r="G343" s="2"/>
    </row>
    <row r="344" spans="3:7" ht="14.25" customHeight="1">
      <c r="C344" s="2"/>
      <c r="D344" s="2"/>
      <c r="E344" s="2"/>
      <c r="F344" s="2"/>
      <c r="G344" s="2"/>
    </row>
    <row r="345" spans="3:7" ht="14.25" customHeight="1">
      <c r="C345" s="2"/>
      <c r="D345" s="2"/>
      <c r="E345" s="2"/>
      <c r="F345" s="2"/>
      <c r="G345" s="2"/>
    </row>
    <row r="346" spans="3:7" ht="14.25" customHeight="1">
      <c r="C346" s="2"/>
      <c r="D346" s="2"/>
      <c r="E346" s="2"/>
      <c r="F346" s="2"/>
      <c r="G346" s="2"/>
    </row>
    <row r="347" spans="3:7" ht="14.25" customHeight="1">
      <c r="C347" s="2"/>
      <c r="D347" s="2"/>
      <c r="E347" s="2"/>
      <c r="F347" s="2"/>
      <c r="G347" s="2"/>
    </row>
    <row r="348" spans="3:7" ht="14.25" customHeight="1">
      <c r="C348" s="2"/>
      <c r="D348" s="2"/>
      <c r="E348" s="2"/>
      <c r="F348" s="2"/>
      <c r="G348" s="2"/>
    </row>
    <row r="349" spans="3:7" ht="14.25" customHeight="1">
      <c r="C349" s="2"/>
      <c r="D349" s="2"/>
      <c r="E349" s="2"/>
      <c r="F349" s="2"/>
      <c r="G349" s="2"/>
    </row>
    <row r="350" spans="3:7" ht="14.25" customHeight="1">
      <c r="C350" s="2"/>
      <c r="D350" s="2"/>
      <c r="E350" s="2"/>
      <c r="F350" s="2"/>
      <c r="G350" s="2"/>
    </row>
    <row r="351" spans="3:7" ht="14.25" customHeight="1">
      <c r="C351" s="2"/>
      <c r="D351" s="2"/>
      <c r="E351" s="2"/>
      <c r="F351" s="2"/>
      <c r="G351" s="2"/>
    </row>
    <row r="352" spans="3:7" ht="14.25" customHeight="1">
      <c r="C352" s="2"/>
      <c r="D352" s="2"/>
      <c r="E352" s="2"/>
      <c r="F352" s="2"/>
      <c r="G352" s="2"/>
    </row>
    <row r="353" spans="3:7" ht="14.25" customHeight="1">
      <c r="C353" s="2"/>
      <c r="D353" s="2"/>
      <c r="E353" s="2"/>
      <c r="F353" s="2"/>
      <c r="G353" s="2"/>
    </row>
    <row r="354" spans="3:7" ht="14.25" customHeight="1">
      <c r="C354" s="2"/>
      <c r="D354" s="2"/>
      <c r="E354" s="2"/>
      <c r="F354" s="2"/>
      <c r="G354" s="2"/>
    </row>
    <row r="355" spans="3:7" ht="14.25" customHeight="1">
      <c r="C355" s="2"/>
      <c r="D355" s="2"/>
      <c r="E355" s="2"/>
      <c r="F355" s="2"/>
      <c r="G355" s="2"/>
    </row>
    <row r="356" spans="3:7" ht="14.25" customHeight="1">
      <c r="C356" s="2"/>
      <c r="D356" s="2"/>
      <c r="E356" s="2"/>
      <c r="F356" s="2"/>
      <c r="G356" s="2"/>
    </row>
    <row r="357" spans="3:7" ht="14.25" customHeight="1">
      <c r="C357" s="2"/>
      <c r="D357" s="2"/>
      <c r="E357" s="2"/>
      <c r="F357" s="2"/>
      <c r="G357" s="2"/>
    </row>
    <row r="358" spans="3:7" ht="14.25" customHeight="1">
      <c r="C358" s="2"/>
      <c r="D358" s="2"/>
      <c r="E358" s="2"/>
      <c r="F358" s="2"/>
      <c r="G358" s="2"/>
    </row>
    <row r="359" spans="3:7" ht="14.25" customHeight="1">
      <c r="C359" s="2"/>
      <c r="D359" s="2"/>
      <c r="E359" s="2"/>
      <c r="F359" s="2"/>
      <c r="G359" s="2"/>
    </row>
    <row r="360" spans="3:7" ht="14.25" customHeight="1">
      <c r="C360" s="2"/>
      <c r="D360" s="2"/>
      <c r="E360" s="2"/>
      <c r="F360" s="2"/>
      <c r="G360" s="2"/>
    </row>
    <row r="361" spans="3:7" ht="14.25" customHeight="1">
      <c r="C361" s="2"/>
      <c r="D361" s="2"/>
      <c r="E361" s="2"/>
      <c r="F361" s="2"/>
      <c r="G361" s="2"/>
    </row>
    <row r="362" spans="3:7" ht="14.25" customHeight="1">
      <c r="C362" s="2"/>
      <c r="D362" s="2"/>
      <c r="E362" s="2"/>
      <c r="F362" s="2"/>
      <c r="G362" s="2"/>
    </row>
    <row r="363" spans="3:7" ht="14.25" customHeight="1">
      <c r="C363" s="2"/>
      <c r="D363" s="2"/>
      <c r="E363" s="2"/>
      <c r="F363" s="2"/>
      <c r="G363" s="2"/>
    </row>
    <row r="364" spans="3:7" ht="14.25" customHeight="1">
      <c r="C364" s="2"/>
      <c r="D364" s="2"/>
      <c r="E364" s="2"/>
      <c r="F364" s="2"/>
      <c r="G364" s="2"/>
    </row>
    <row r="365" spans="3:7" ht="14.25" customHeight="1">
      <c r="C365" s="2"/>
      <c r="D365" s="2"/>
      <c r="E365" s="2"/>
      <c r="F365" s="2"/>
      <c r="G365" s="2"/>
    </row>
    <row r="366" spans="3:7" ht="14.25" customHeight="1">
      <c r="C366" s="2"/>
      <c r="D366" s="2"/>
      <c r="E366" s="2"/>
      <c r="F366" s="2"/>
      <c r="G366" s="2"/>
    </row>
    <row r="367" spans="3:7" ht="14.25" customHeight="1">
      <c r="C367" s="2"/>
      <c r="D367" s="2"/>
      <c r="E367" s="2"/>
      <c r="F367" s="2"/>
      <c r="G367" s="2"/>
    </row>
    <row r="368" spans="3:7" ht="14.25" customHeight="1">
      <c r="C368" s="2"/>
      <c r="D368" s="2"/>
      <c r="E368" s="2"/>
      <c r="F368" s="2"/>
      <c r="G368" s="2"/>
    </row>
    <row r="369" spans="3:7" ht="14.25" customHeight="1">
      <c r="C369" s="2"/>
      <c r="D369" s="2"/>
      <c r="E369" s="2"/>
      <c r="F369" s="2"/>
      <c r="G369" s="2"/>
    </row>
    <row r="370" spans="3:7" ht="14.25" customHeight="1">
      <c r="C370" s="2"/>
      <c r="D370" s="2"/>
      <c r="E370" s="2"/>
      <c r="F370" s="2"/>
      <c r="G370" s="2"/>
    </row>
    <row r="371" spans="3:7" ht="14.25" customHeight="1">
      <c r="C371" s="2"/>
      <c r="D371" s="2"/>
      <c r="E371" s="2"/>
      <c r="F371" s="2"/>
      <c r="G371" s="2"/>
    </row>
    <row r="372" spans="3:7" ht="14.25" customHeight="1">
      <c r="C372" s="2"/>
      <c r="D372" s="2"/>
      <c r="E372" s="2"/>
      <c r="F372" s="2"/>
      <c r="G372" s="2"/>
    </row>
    <row r="373" spans="3:7" ht="14.25" customHeight="1">
      <c r="C373" s="2"/>
      <c r="D373" s="2"/>
      <c r="E373" s="2"/>
      <c r="F373" s="2"/>
      <c r="G373" s="2"/>
    </row>
    <row r="374" spans="3:7" ht="14.25" customHeight="1">
      <c r="C374" s="2"/>
      <c r="D374" s="2"/>
      <c r="E374" s="2"/>
      <c r="F374" s="2"/>
      <c r="G374" s="2"/>
    </row>
    <row r="375" spans="3:7" ht="14.25" customHeight="1">
      <c r="C375" s="2"/>
      <c r="D375" s="2"/>
      <c r="E375" s="2"/>
      <c r="F375" s="2"/>
      <c r="G375" s="2"/>
    </row>
    <row r="376" spans="3:7" ht="14.25" customHeight="1">
      <c r="C376" s="2"/>
      <c r="D376" s="2"/>
      <c r="E376" s="2"/>
      <c r="F376" s="2"/>
      <c r="G376" s="2"/>
    </row>
    <row r="377" spans="3:7" ht="14.25" customHeight="1">
      <c r="C377" s="2"/>
      <c r="D377" s="2"/>
      <c r="E377" s="2"/>
      <c r="F377" s="2"/>
      <c r="G377" s="2"/>
    </row>
    <row r="378" spans="3:7" ht="14.25" customHeight="1">
      <c r="C378" s="2"/>
      <c r="D378" s="2"/>
      <c r="E378" s="2"/>
      <c r="F378" s="2"/>
      <c r="G378" s="2"/>
    </row>
    <row r="379" spans="3:7" ht="14.25" customHeight="1">
      <c r="C379" s="2"/>
      <c r="D379" s="2"/>
      <c r="E379" s="2"/>
      <c r="F379" s="2"/>
      <c r="G379" s="2"/>
    </row>
    <row r="380" spans="3:7" ht="14.25" customHeight="1">
      <c r="C380" s="2"/>
      <c r="D380" s="2"/>
      <c r="E380" s="2"/>
      <c r="F380" s="2"/>
      <c r="G380" s="2"/>
    </row>
    <row r="381" spans="3:7" ht="14.25" customHeight="1">
      <c r="C381" s="2"/>
      <c r="D381" s="2"/>
      <c r="E381" s="2"/>
      <c r="F381" s="2"/>
      <c r="G381" s="2"/>
    </row>
    <row r="382" spans="3:7" ht="14.25" customHeight="1">
      <c r="C382" s="2"/>
      <c r="D382" s="2"/>
      <c r="E382" s="2"/>
      <c r="F382" s="2"/>
      <c r="G382" s="2"/>
    </row>
    <row r="383" spans="3:7" ht="14.25" customHeight="1">
      <c r="C383" s="2"/>
      <c r="D383" s="2"/>
      <c r="E383" s="2"/>
      <c r="F383" s="2"/>
      <c r="G383" s="2"/>
    </row>
    <row r="384" spans="3:7" ht="14.25" customHeight="1">
      <c r="C384" s="2"/>
      <c r="D384" s="2"/>
      <c r="E384" s="2"/>
      <c r="F384" s="2"/>
      <c r="G384" s="2"/>
    </row>
    <row r="385" spans="3:7" ht="14.25" customHeight="1">
      <c r="C385" s="2"/>
      <c r="D385" s="2"/>
      <c r="E385" s="2"/>
      <c r="F385" s="2"/>
      <c r="G385" s="2"/>
    </row>
    <row r="386" spans="3:7" ht="14.25" customHeight="1">
      <c r="C386" s="2"/>
      <c r="D386" s="2"/>
      <c r="E386" s="2"/>
      <c r="F386" s="2"/>
      <c r="G386" s="2"/>
    </row>
    <row r="387" spans="3:7" ht="14.25" customHeight="1">
      <c r="C387" s="2"/>
      <c r="D387" s="2"/>
      <c r="E387" s="2"/>
      <c r="F387" s="2"/>
      <c r="G387" s="2"/>
    </row>
    <row r="388" spans="3:7" ht="14.25" customHeight="1">
      <c r="C388" s="2"/>
      <c r="D388" s="2"/>
      <c r="E388" s="2"/>
      <c r="F388" s="2"/>
      <c r="G388" s="2"/>
    </row>
    <row r="389" spans="3:7" ht="14.25" customHeight="1">
      <c r="C389" s="2"/>
      <c r="D389" s="2"/>
      <c r="E389" s="2"/>
      <c r="F389" s="2"/>
      <c r="G389" s="2"/>
    </row>
    <row r="390" spans="3:7" ht="14.25" customHeight="1">
      <c r="C390" s="2"/>
      <c r="D390" s="2"/>
      <c r="E390" s="2"/>
      <c r="F390" s="2"/>
      <c r="G390" s="2"/>
    </row>
    <row r="391" spans="3:7" ht="14.25" customHeight="1">
      <c r="C391" s="2"/>
      <c r="D391" s="2"/>
      <c r="E391" s="2"/>
      <c r="F391" s="2"/>
      <c r="G391" s="2"/>
    </row>
    <row r="392" spans="3:7" ht="14.25" customHeight="1">
      <c r="C392" s="2"/>
      <c r="D392" s="2"/>
      <c r="E392" s="2"/>
      <c r="F392" s="2"/>
      <c r="G392" s="2"/>
    </row>
    <row r="393" spans="3:7" ht="14.25" customHeight="1">
      <c r="C393" s="2"/>
      <c r="D393" s="2"/>
      <c r="E393" s="2"/>
      <c r="F393" s="2"/>
      <c r="G393" s="2"/>
    </row>
    <row r="394" spans="3:7" ht="14.25" customHeight="1">
      <c r="C394" s="2"/>
      <c r="D394" s="2"/>
      <c r="E394" s="2"/>
      <c r="F394" s="2"/>
      <c r="G394" s="2"/>
    </row>
    <row r="395" spans="3:7" ht="14.25" customHeight="1">
      <c r="C395" s="2"/>
      <c r="D395" s="2"/>
      <c r="E395" s="2"/>
      <c r="F395" s="2"/>
      <c r="G395" s="2"/>
    </row>
    <row r="396" spans="3:7" ht="14.25" customHeight="1">
      <c r="C396" s="2"/>
      <c r="D396" s="2"/>
      <c r="E396" s="2"/>
      <c r="F396" s="2"/>
      <c r="G396" s="2"/>
    </row>
    <row r="397" spans="3:7" ht="14.25" customHeight="1">
      <c r="C397" s="2"/>
      <c r="D397" s="2"/>
      <c r="E397" s="2"/>
      <c r="F397" s="2"/>
      <c r="G397" s="2"/>
    </row>
    <row r="398" spans="3:7" ht="14.25" customHeight="1">
      <c r="C398" s="2"/>
      <c r="D398" s="2"/>
      <c r="E398" s="2"/>
      <c r="F398" s="2"/>
      <c r="G398" s="2"/>
    </row>
    <row r="399" spans="3:7" ht="14.25" customHeight="1">
      <c r="C399" s="2"/>
      <c r="D399" s="2"/>
      <c r="E399" s="2"/>
      <c r="F399" s="2"/>
      <c r="G399" s="2"/>
    </row>
    <row r="400" spans="3:7" ht="14.25" customHeight="1">
      <c r="C400" s="2"/>
      <c r="D400" s="2"/>
      <c r="E400" s="2"/>
      <c r="F400" s="2"/>
      <c r="G400" s="2"/>
    </row>
    <row r="401" spans="3:7" ht="14.25" customHeight="1">
      <c r="C401" s="2"/>
      <c r="D401" s="2"/>
      <c r="E401" s="2"/>
      <c r="F401" s="2"/>
      <c r="G401" s="2"/>
    </row>
    <row r="402" spans="3:7" ht="14.25" customHeight="1">
      <c r="C402" s="2"/>
      <c r="D402" s="2"/>
      <c r="E402" s="2"/>
      <c r="F402" s="2"/>
      <c r="G402" s="2"/>
    </row>
    <row r="403" spans="3:7" ht="14.25" customHeight="1">
      <c r="C403" s="2"/>
      <c r="D403" s="2"/>
      <c r="E403" s="2"/>
      <c r="F403" s="2"/>
      <c r="G403" s="2"/>
    </row>
    <row r="404" spans="3:7" ht="14.25" customHeight="1">
      <c r="C404" s="2"/>
      <c r="D404" s="2"/>
      <c r="E404" s="2"/>
      <c r="F404" s="2"/>
      <c r="G404" s="2"/>
    </row>
    <row r="405" spans="3:7" ht="14.25" customHeight="1">
      <c r="C405" s="2"/>
      <c r="D405" s="2"/>
      <c r="E405" s="2"/>
      <c r="F405" s="2"/>
      <c r="G405" s="2"/>
    </row>
    <row r="406" spans="3:7" ht="14.25" customHeight="1">
      <c r="C406" s="2"/>
      <c r="D406" s="2"/>
      <c r="E406" s="2"/>
      <c r="F406" s="2"/>
      <c r="G406" s="2"/>
    </row>
    <row r="407" spans="3:7" ht="14.25" customHeight="1">
      <c r="C407" s="2"/>
      <c r="D407" s="2"/>
      <c r="E407" s="2"/>
      <c r="F407" s="2"/>
      <c r="G407" s="2"/>
    </row>
    <row r="408" spans="3:7" ht="14.25" customHeight="1">
      <c r="C408" s="2"/>
      <c r="D408" s="2"/>
      <c r="E408" s="2"/>
      <c r="F408" s="2"/>
      <c r="G408" s="2"/>
    </row>
    <row r="409" spans="3:7" ht="14.25" customHeight="1">
      <c r="C409" s="2"/>
      <c r="D409" s="2"/>
      <c r="E409" s="2"/>
      <c r="F409" s="2"/>
      <c r="G409" s="2"/>
    </row>
    <row r="410" spans="3:7" ht="14.25" customHeight="1">
      <c r="C410" s="2"/>
      <c r="D410" s="2"/>
      <c r="E410" s="2"/>
      <c r="F410" s="2"/>
      <c r="G410" s="2"/>
    </row>
    <row r="411" spans="3:7" ht="14.25" customHeight="1">
      <c r="C411" s="2"/>
      <c r="D411" s="2"/>
      <c r="E411" s="2"/>
      <c r="F411" s="2"/>
      <c r="G411" s="2"/>
    </row>
    <row r="412" spans="3:7" ht="14.25" customHeight="1">
      <c r="C412" s="2"/>
      <c r="D412" s="2"/>
      <c r="E412" s="2"/>
      <c r="F412" s="2"/>
      <c r="G412" s="2"/>
    </row>
    <row r="413" spans="3:7" ht="14.25" customHeight="1">
      <c r="C413" s="2"/>
      <c r="D413" s="2"/>
      <c r="E413" s="2"/>
      <c r="F413" s="2"/>
      <c r="G413" s="2"/>
    </row>
    <row r="414" spans="3:7" ht="14.25" customHeight="1">
      <c r="C414" s="2"/>
      <c r="D414" s="2"/>
      <c r="E414" s="2"/>
      <c r="F414" s="2"/>
      <c r="G414" s="2"/>
    </row>
    <row r="415" spans="3:7" ht="14.25" customHeight="1">
      <c r="C415" s="2"/>
      <c r="D415" s="2"/>
      <c r="E415" s="2"/>
      <c r="F415" s="2"/>
      <c r="G415" s="2"/>
    </row>
    <row r="416" spans="3:7" ht="14.25" customHeight="1">
      <c r="C416" s="2"/>
      <c r="D416" s="2"/>
      <c r="E416" s="2"/>
      <c r="F416" s="2"/>
      <c r="G416" s="2"/>
    </row>
    <row r="417" spans="3:7" ht="14.25" customHeight="1">
      <c r="C417" s="2"/>
      <c r="D417" s="2"/>
      <c r="E417" s="2"/>
      <c r="F417" s="2"/>
      <c r="G417" s="2"/>
    </row>
    <row r="418" spans="3:7" ht="14.25" customHeight="1">
      <c r="C418" s="2"/>
      <c r="D418" s="2"/>
      <c r="E418" s="2"/>
      <c r="F418" s="2"/>
      <c r="G418" s="2"/>
    </row>
    <row r="419" spans="3:7" ht="14.25" customHeight="1">
      <c r="C419" s="2"/>
      <c r="D419" s="2"/>
      <c r="E419" s="2"/>
      <c r="F419" s="2"/>
      <c r="G419" s="2"/>
    </row>
    <row r="420" spans="3:7" ht="14.25" customHeight="1">
      <c r="C420" s="2"/>
      <c r="D420" s="2"/>
      <c r="E420" s="2"/>
      <c r="F420" s="2"/>
      <c r="G420" s="2"/>
    </row>
    <row r="421" spans="3:7" ht="14.25" customHeight="1">
      <c r="C421" s="2"/>
      <c r="D421" s="2"/>
      <c r="E421" s="2"/>
      <c r="F421" s="2"/>
      <c r="G421" s="2"/>
    </row>
    <row r="422" spans="3:7" ht="14.25" customHeight="1">
      <c r="C422" s="2"/>
      <c r="D422" s="2"/>
      <c r="E422" s="2"/>
      <c r="F422" s="2"/>
      <c r="G422" s="2"/>
    </row>
    <row r="423" spans="3:7" ht="14.25" customHeight="1">
      <c r="C423" s="2"/>
      <c r="D423" s="2"/>
      <c r="E423" s="2"/>
      <c r="F423" s="2"/>
      <c r="G423" s="2"/>
    </row>
    <row r="424" spans="3:7" ht="14.25" customHeight="1">
      <c r="C424" s="2"/>
      <c r="D424" s="2"/>
      <c r="E424" s="2"/>
      <c r="F424" s="2"/>
      <c r="G424" s="2"/>
    </row>
    <row r="425" spans="3:7" ht="14.25" customHeight="1">
      <c r="C425" s="2"/>
      <c r="D425" s="2"/>
      <c r="E425" s="2"/>
      <c r="F425" s="2"/>
      <c r="G425" s="2"/>
    </row>
    <row r="426" spans="3:7" ht="14.25" customHeight="1">
      <c r="C426" s="2"/>
      <c r="D426" s="2"/>
      <c r="E426" s="2"/>
      <c r="F426" s="2"/>
      <c r="G426" s="2"/>
    </row>
    <row r="427" spans="3:7" ht="14.25" customHeight="1">
      <c r="C427" s="2"/>
      <c r="D427" s="2"/>
      <c r="E427" s="2"/>
      <c r="F427" s="2"/>
      <c r="G427" s="2"/>
    </row>
    <row r="428" spans="3:7" ht="14.25" customHeight="1">
      <c r="C428" s="2"/>
      <c r="D428" s="2"/>
      <c r="E428" s="2"/>
      <c r="F428" s="2"/>
      <c r="G428" s="2"/>
    </row>
    <row r="429" spans="3:7" ht="14.25" customHeight="1">
      <c r="C429" s="2"/>
      <c r="D429" s="2"/>
      <c r="E429" s="2"/>
      <c r="F429" s="2"/>
      <c r="G429" s="2"/>
    </row>
    <row r="430" spans="3:7" ht="14.25" customHeight="1">
      <c r="C430" s="2"/>
      <c r="D430" s="2"/>
      <c r="E430" s="2"/>
      <c r="F430" s="2"/>
      <c r="G430" s="2"/>
    </row>
    <row r="431" spans="3:7" ht="14.25" customHeight="1">
      <c r="C431" s="2"/>
      <c r="D431" s="2"/>
      <c r="E431" s="2"/>
      <c r="F431" s="2"/>
      <c r="G431" s="2"/>
    </row>
    <row r="432" spans="3:7" ht="14.25" customHeight="1">
      <c r="C432" s="2"/>
      <c r="D432" s="2"/>
      <c r="E432" s="2"/>
      <c r="F432" s="2"/>
      <c r="G432" s="2"/>
    </row>
    <row r="433" spans="3:7" ht="14.25" customHeight="1">
      <c r="C433" s="2"/>
      <c r="D433" s="2"/>
      <c r="E433" s="2"/>
      <c r="F433" s="2"/>
      <c r="G433" s="2"/>
    </row>
    <row r="434" spans="3:7" ht="14.25" customHeight="1">
      <c r="C434" s="2"/>
      <c r="D434" s="2"/>
      <c r="E434" s="2"/>
      <c r="F434" s="2"/>
      <c r="G434" s="2"/>
    </row>
    <row r="435" spans="3:7" ht="14.25" customHeight="1">
      <c r="C435" s="2"/>
      <c r="D435" s="2"/>
      <c r="E435" s="2"/>
      <c r="F435" s="2"/>
      <c r="G435" s="2"/>
    </row>
    <row r="436" spans="3:7" ht="14.25" customHeight="1">
      <c r="C436" s="2"/>
      <c r="D436" s="2"/>
      <c r="E436" s="2"/>
      <c r="F436" s="2"/>
      <c r="G436" s="2"/>
    </row>
    <row r="437" spans="3:7" ht="14.25" customHeight="1">
      <c r="C437" s="2"/>
      <c r="D437" s="2"/>
      <c r="E437" s="2"/>
      <c r="F437" s="2"/>
      <c r="G437" s="2"/>
    </row>
    <row r="438" spans="3:7" ht="14.25" customHeight="1">
      <c r="C438" s="2"/>
      <c r="D438" s="2"/>
      <c r="E438" s="2"/>
      <c r="F438" s="2"/>
      <c r="G438" s="2"/>
    </row>
    <row r="439" spans="3:7" ht="14.25" customHeight="1">
      <c r="C439" s="2"/>
      <c r="D439" s="2"/>
      <c r="E439" s="2"/>
      <c r="F439" s="2"/>
      <c r="G439" s="2"/>
    </row>
    <row r="440" spans="3:7" ht="14.25" customHeight="1">
      <c r="C440" s="2"/>
      <c r="D440" s="2"/>
      <c r="E440" s="2"/>
      <c r="F440" s="2"/>
      <c r="G440" s="2"/>
    </row>
    <row r="441" spans="3:7" ht="14.25" customHeight="1">
      <c r="C441" s="2"/>
      <c r="D441" s="2"/>
      <c r="E441" s="2"/>
      <c r="F441" s="2"/>
      <c r="G441" s="2"/>
    </row>
    <row r="442" spans="3:7" ht="14.25" customHeight="1">
      <c r="C442" s="2"/>
      <c r="D442" s="2"/>
      <c r="E442" s="2"/>
      <c r="F442" s="2"/>
      <c r="G442" s="2"/>
    </row>
    <row r="443" spans="3:7" ht="14.25" customHeight="1">
      <c r="C443" s="2"/>
      <c r="D443" s="2"/>
      <c r="E443" s="2"/>
      <c r="F443" s="2"/>
      <c r="G443" s="2"/>
    </row>
    <row r="444" spans="3:7" ht="14.25" customHeight="1">
      <c r="C444" s="2"/>
      <c r="D444" s="2"/>
      <c r="E444" s="2"/>
      <c r="F444" s="2"/>
      <c r="G444" s="2"/>
    </row>
    <row r="445" spans="3:7" ht="14.25" customHeight="1">
      <c r="C445" s="2"/>
      <c r="D445" s="2"/>
      <c r="E445" s="2"/>
      <c r="F445" s="2"/>
      <c r="G445" s="2"/>
    </row>
    <row r="446" spans="3:7" ht="14.25" customHeight="1">
      <c r="C446" s="2"/>
      <c r="D446" s="2"/>
      <c r="E446" s="2"/>
      <c r="F446" s="2"/>
      <c r="G446" s="2"/>
    </row>
    <row r="447" spans="3:7" ht="14.25" customHeight="1">
      <c r="C447" s="2"/>
      <c r="D447" s="2"/>
      <c r="E447" s="2"/>
      <c r="F447" s="2"/>
      <c r="G447" s="2"/>
    </row>
    <row r="448" spans="3:7" ht="14.25" customHeight="1">
      <c r="C448" s="2"/>
      <c r="D448" s="2"/>
      <c r="E448" s="2"/>
      <c r="F448" s="2"/>
      <c r="G448" s="2"/>
    </row>
    <row r="449" spans="3:7" ht="14.25" customHeight="1">
      <c r="C449" s="2"/>
      <c r="D449" s="2"/>
      <c r="E449" s="2"/>
      <c r="F449" s="2"/>
      <c r="G449" s="2"/>
    </row>
    <row r="450" spans="3:7" ht="14.25" customHeight="1">
      <c r="C450" s="2"/>
      <c r="D450" s="2"/>
      <c r="E450" s="2"/>
      <c r="F450" s="2"/>
      <c r="G450" s="2"/>
    </row>
    <row r="451" spans="3:7" ht="14.25" customHeight="1">
      <c r="C451" s="2"/>
      <c r="D451" s="2"/>
      <c r="E451" s="2"/>
      <c r="F451" s="2"/>
      <c r="G451" s="2"/>
    </row>
    <row r="452" spans="3:7" ht="14.25" customHeight="1">
      <c r="C452" s="2"/>
      <c r="D452" s="2"/>
      <c r="E452" s="2"/>
      <c r="F452" s="2"/>
      <c r="G452" s="2"/>
    </row>
    <row r="453" spans="3:7" ht="14.25" customHeight="1">
      <c r="C453" s="2"/>
      <c r="D453" s="2"/>
      <c r="E453" s="2"/>
      <c r="F453" s="2"/>
      <c r="G453" s="2"/>
    </row>
    <row r="454" spans="3:7" ht="14.25" customHeight="1">
      <c r="C454" s="2"/>
      <c r="D454" s="2"/>
      <c r="E454" s="2"/>
      <c r="F454" s="2"/>
      <c r="G454" s="2"/>
    </row>
    <row r="455" spans="3:7" ht="14.25" customHeight="1">
      <c r="C455" s="2"/>
      <c r="D455" s="2"/>
      <c r="E455" s="2"/>
      <c r="F455" s="2"/>
      <c r="G455" s="2"/>
    </row>
    <row r="456" spans="3:7" ht="14.25" customHeight="1">
      <c r="C456" s="2"/>
      <c r="D456" s="2"/>
      <c r="E456" s="2"/>
      <c r="F456" s="2"/>
      <c r="G456" s="2"/>
    </row>
    <row r="457" spans="3:7" ht="14.25" customHeight="1">
      <c r="C457" s="2"/>
      <c r="D457" s="2"/>
      <c r="E457" s="2"/>
      <c r="F457" s="2"/>
      <c r="G457" s="2"/>
    </row>
    <row r="458" spans="3:7" ht="14.25" customHeight="1">
      <c r="C458" s="2"/>
      <c r="D458" s="2"/>
      <c r="E458" s="2"/>
      <c r="F458" s="2"/>
      <c r="G458" s="2"/>
    </row>
    <row r="459" spans="3:7" ht="14.25" customHeight="1">
      <c r="C459" s="2"/>
      <c r="D459" s="2"/>
      <c r="E459" s="2"/>
      <c r="F459" s="2"/>
      <c r="G459" s="2"/>
    </row>
    <row r="460" spans="3:7" ht="14.25" customHeight="1">
      <c r="C460" s="2"/>
      <c r="D460" s="2"/>
      <c r="E460" s="2"/>
      <c r="F460" s="2"/>
      <c r="G460" s="2"/>
    </row>
    <row r="461" spans="3:7" ht="14.25" customHeight="1">
      <c r="C461" s="2"/>
      <c r="D461" s="2"/>
      <c r="E461" s="2"/>
      <c r="F461" s="2"/>
      <c r="G461" s="2"/>
    </row>
    <row r="462" spans="3:7" ht="14.25" customHeight="1">
      <c r="C462" s="2"/>
      <c r="D462" s="2"/>
      <c r="E462" s="2"/>
      <c r="F462" s="2"/>
      <c r="G462" s="2"/>
    </row>
    <row r="463" spans="3:7" ht="14.25" customHeight="1">
      <c r="C463" s="2"/>
      <c r="D463" s="2"/>
      <c r="E463" s="2"/>
      <c r="F463" s="2"/>
      <c r="G463" s="2"/>
    </row>
    <row r="464" spans="3:7" ht="14.25" customHeight="1">
      <c r="C464" s="2"/>
      <c r="D464" s="2"/>
      <c r="E464" s="2"/>
      <c r="F464" s="2"/>
      <c r="G464" s="2"/>
    </row>
    <row r="465" spans="3:7" ht="14.25" customHeight="1">
      <c r="C465" s="2"/>
      <c r="D465" s="2"/>
      <c r="E465" s="2"/>
      <c r="F465" s="2"/>
      <c r="G465" s="2"/>
    </row>
    <row r="466" spans="3:7" ht="14.25" customHeight="1">
      <c r="C466" s="2"/>
      <c r="D466" s="2"/>
      <c r="E466" s="2"/>
      <c r="F466" s="2"/>
      <c r="G466" s="2"/>
    </row>
    <row r="467" spans="3:7" ht="14.25" customHeight="1">
      <c r="C467" s="2"/>
      <c r="D467" s="2"/>
      <c r="E467" s="2"/>
      <c r="F467" s="2"/>
      <c r="G467" s="2"/>
    </row>
    <row r="468" spans="3:7" ht="14.25" customHeight="1">
      <c r="C468" s="2"/>
      <c r="D468" s="2"/>
      <c r="E468" s="2"/>
      <c r="F468" s="2"/>
      <c r="G468" s="2"/>
    </row>
    <row r="469" spans="3:7" ht="14.25" customHeight="1">
      <c r="C469" s="2"/>
      <c r="D469" s="2"/>
      <c r="E469" s="2"/>
      <c r="F469" s="2"/>
      <c r="G469" s="2"/>
    </row>
    <row r="470" spans="3:7" ht="14.25" customHeight="1">
      <c r="C470" s="2"/>
      <c r="D470" s="2"/>
      <c r="E470" s="2"/>
      <c r="F470" s="2"/>
      <c r="G470" s="2"/>
    </row>
    <row r="471" spans="3:7" ht="14.25" customHeight="1">
      <c r="C471" s="2"/>
      <c r="D471" s="2"/>
      <c r="E471" s="2"/>
      <c r="F471" s="2"/>
      <c r="G471" s="2"/>
    </row>
    <row r="472" spans="3:7" ht="14.25" customHeight="1">
      <c r="C472" s="2"/>
      <c r="D472" s="2"/>
      <c r="E472" s="2"/>
      <c r="F472" s="2"/>
      <c r="G472" s="2"/>
    </row>
    <row r="473" spans="3:7" ht="14.25" customHeight="1">
      <c r="C473" s="2"/>
      <c r="D473" s="2"/>
      <c r="E473" s="2"/>
      <c r="F473" s="2"/>
      <c r="G473" s="2"/>
    </row>
    <row r="474" spans="3:7" ht="14.25" customHeight="1">
      <c r="C474" s="2"/>
      <c r="D474" s="2"/>
      <c r="E474" s="2"/>
      <c r="F474" s="2"/>
      <c r="G474" s="2"/>
    </row>
    <row r="475" spans="3:7" ht="14.25" customHeight="1">
      <c r="C475" s="2"/>
      <c r="D475" s="2"/>
      <c r="E475" s="2"/>
      <c r="F475" s="2"/>
      <c r="G475" s="2"/>
    </row>
    <row r="476" spans="3:7" ht="14.25" customHeight="1">
      <c r="C476" s="2"/>
      <c r="D476" s="2"/>
      <c r="E476" s="2"/>
      <c r="F476" s="2"/>
      <c r="G476" s="2"/>
    </row>
    <row r="477" spans="3:7" ht="14.25" customHeight="1">
      <c r="C477" s="2"/>
      <c r="D477" s="2"/>
      <c r="E477" s="2"/>
      <c r="F477" s="2"/>
      <c r="G477" s="2"/>
    </row>
    <row r="478" spans="3:7" ht="14.25" customHeight="1">
      <c r="C478" s="2"/>
      <c r="D478" s="2"/>
      <c r="E478" s="2"/>
      <c r="F478" s="2"/>
      <c r="G478" s="2"/>
    </row>
    <row r="479" spans="3:7" ht="14.25" customHeight="1">
      <c r="C479" s="2"/>
      <c r="D479" s="2"/>
      <c r="E479" s="2"/>
      <c r="F479" s="2"/>
      <c r="G479" s="2"/>
    </row>
    <row r="480" spans="3:7" ht="14.25" customHeight="1">
      <c r="C480" s="2"/>
      <c r="D480" s="2"/>
      <c r="E480" s="2"/>
      <c r="F480" s="2"/>
      <c r="G480" s="2"/>
    </row>
    <row r="481" spans="3:7" ht="14.25" customHeight="1">
      <c r="C481" s="2"/>
      <c r="D481" s="2"/>
      <c r="E481" s="2"/>
      <c r="F481" s="2"/>
      <c r="G481" s="2"/>
    </row>
    <row r="482" spans="3:7" ht="14.25" customHeight="1">
      <c r="C482" s="2"/>
      <c r="D482" s="2"/>
      <c r="E482" s="2"/>
      <c r="F482" s="2"/>
      <c r="G482" s="2"/>
    </row>
    <row r="483" spans="3:7" ht="14.25" customHeight="1">
      <c r="C483" s="2"/>
      <c r="D483" s="2"/>
      <c r="E483" s="2"/>
      <c r="F483" s="2"/>
      <c r="G483" s="2"/>
    </row>
    <row r="484" spans="3:7" ht="14.25" customHeight="1">
      <c r="C484" s="2"/>
      <c r="D484" s="2"/>
      <c r="E484" s="2"/>
      <c r="F484" s="2"/>
      <c r="G484" s="2"/>
    </row>
    <row r="485" spans="3:7" ht="14.25" customHeight="1">
      <c r="C485" s="2"/>
      <c r="D485" s="2"/>
      <c r="E485" s="2"/>
      <c r="F485" s="2"/>
      <c r="G485" s="2"/>
    </row>
    <row r="486" spans="3:7" ht="14.25" customHeight="1">
      <c r="C486" s="2"/>
      <c r="D486" s="2"/>
      <c r="E486" s="2"/>
      <c r="F486" s="2"/>
      <c r="G486" s="2"/>
    </row>
    <row r="487" spans="3:7" ht="14.25" customHeight="1">
      <c r="C487" s="2"/>
      <c r="D487" s="2"/>
      <c r="E487" s="2"/>
      <c r="F487" s="2"/>
      <c r="G487" s="2"/>
    </row>
    <row r="488" spans="3:7" ht="14.25" customHeight="1">
      <c r="C488" s="2"/>
      <c r="D488" s="2"/>
      <c r="E488" s="2"/>
      <c r="F488" s="2"/>
      <c r="G488" s="2"/>
    </row>
    <row r="489" spans="3:7" ht="14.25" customHeight="1">
      <c r="C489" s="2"/>
      <c r="D489" s="2"/>
      <c r="E489" s="2"/>
      <c r="F489" s="2"/>
      <c r="G489" s="2"/>
    </row>
    <row r="490" spans="3:7" ht="14.25" customHeight="1">
      <c r="C490" s="2"/>
      <c r="D490" s="2"/>
      <c r="E490" s="2"/>
      <c r="F490" s="2"/>
      <c r="G490" s="2"/>
    </row>
    <row r="491" spans="3:7" ht="14.25" customHeight="1">
      <c r="C491" s="2"/>
      <c r="D491" s="2"/>
      <c r="E491" s="2"/>
      <c r="F491" s="2"/>
      <c r="G491" s="2"/>
    </row>
    <row r="492" spans="3:7" ht="14.25" customHeight="1">
      <c r="C492" s="2"/>
      <c r="D492" s="2"/>
      <c r="E492" s="2"/>
      <c r="F492" s="2"/>
      <c r="G492" s="2"/>
    </row>
    <row r="493" spans="3:7" ht="14.25" customHeight="1">
      <c r="C493" s="2"/>
      <c r="D493" s="2"/>
      <c r="E493" s="2"/>
      <c r="F493" s="2"/>
      <c r="G493" s="2"/>
    </row>
    <row r="494" spans="3:7" ht="14.25" customHeight="1">
      <c r="C494" s="2"/>
      <c r="D494" s="2"/>
      <c r="E494" s="2"/>
      <c r="F494" s="2"/>
      <c r="G494" s="2"/>
    </row>
    <row r="495" spans="3:7" ht="14.25" customHeight="1">
      <c r="C495" s="2"/>
      <c r="D495" s="2"/>
      <c r="E495" s="2"/>
      <c r="F495" s="2"/>
      <c r="G495" s="2"/>
    </row>
    <row r="496" spans="3:7" ht="14.25" customHeight="1">
      <c r="C496" s="2"/>
      <c r="D496" s="2"/>
      <c r="E496" s="2"/>
      <c r="F496" s="2"/>
      <c r="G496" s="2"/>
    </row>
    <row r="497" spans="3:7" ht="14.25" customHeight="1">
      <c r="C497" s="2"/>
      <c r="D497" s="2"/>
      <c r="E497" s="2"/>
      <c r="F497" s="2"/>
      <c r="G497" s="2"/>
    </row>
    <row r="498" spans="3:7" ht="14.25" customHeight="1">
      <c r="C498" s="2"/>
      <c r="D498" s="2"/>
      <c r="E498" s="2"/>
      <c r="F498" s="2"/>
      <c r="G498" s="2"/>
    </row>
    <row r="499" spans="3:7" ht="14.25" customHeight="1">
      <c r="C499" s="2"/>
      <c r="D499" s="2"/>
      <c r="E499" s="2"/>
      <c r="F499" s="2"/>
      <c r="G499" s="2"/>
    </row>
    <row r="500" spans="3:7" ht="14.25" customHeight="1">
      <c r="C500" s="2"/>
      <c r="D500" s="2"/>
      <c r="E500" s="2"/>
      <c r="F500" s="2"/>
      <c r="G500" s="2"/>
    </row>
    <row r="501" spans="3:7" ht="14.25" customHeight="1">
      <c r="C501" s="2"/>
      <c r="D501" s="2"/>
      <c r="E501" s="2"/>
      <c r="F501" s="2"/>
      <c r="G501" s="2"/>
    </row>
    <row r="502" spans="3:7" ht="14.25" customHeight="1">
      <c r="C502" s="2"/>
      <c r="D502" s="2"/>
      <c r="E502" s="2"/>
      <c r="F502" s="2"/>
      <c r="G502" s="2"/>
    </row>
    <row r="503" spans="3:7" ht="14.25" customHeight="1">
      <c r="C503" s="2"/>
      <c r="D503" s="2"/>
      <c r="E503" s="2"/>
      <c r="F503" s="2"/>
      <c r="G503" s="2"/>
    </row>
    <row r="504" spans="3:7" ht="14.25" customHeight="1">
      <c r="C504" s="2"/>
      <c r="D504" s="2"/>
      <c r="E504" s="2"/>
      <c r="F504" s="2"/>
      <c r="G504" s="2"/>
    </row>
    <row r="505" spans="3:7" ht="14.25" customHeight="1">
      <c r="C505" s="2"/>
      <c r="D505" s="2"/>
      <c r="E505" s="2"/>
      <c r="F505" s="2"/>
      <c r="G505" s="2"/>
    </row>
    <row r="506" spans="3:7" ht="14.25" customHeight="1">
      <c r="C506" s="2"/>
      <c r="D506" s="2"/>
      <c r="E506" s="2"/>
      <c r="F506" s="2"/>
      <c r="G506" s="2"/>
    </row>
    <row r="507" spans="3:7" ht="14.25" customHeight="1">
      <c r="C507" s="2"/>
      <c r="D507" s="2"/>
      <c r="E507" s="2"/>
      <c r="F507" s="2"/>
      <c r="G507" s="2"/>
    </row>
    <row r="508" spans="3:7" ht="14.25" customHeight="1">
      <c r="C508" s="2"/>
      <c r="D508" s="2"/>
      <c r="E508" s="2"/>
      <c r="F508" s="2"/>
      <c r="G508" s="2"/>
    </row>
    <row r="509" spans="3:7" ht="14.25" customHeight="1">
      <c r="C509" s="2"/>
      <c r="D509" s="2"/>
      <c r="E509" s="2"/>
      <c r="F509" s="2"/>
      <c r="G509" s="2"/>
    </row>
    <row r="510" spans="3:7" ht="14.25" customHeight="1">
      <c r="C510" s="2"/>
      <c r="D510" s="2"/>
      <c r="E510" s="2"/>
      <c r="F510" s="2"/>
      <c r="G510" s="2"/>
    </row>
    <row r="511" spans="3:7" ht="14.25" customHeight="1">
      <c r="C511" s="2"/>
      <c r="D511" s="2"/>
      <c r="E511" s="2"/>
      <c r="F511" s="2"/>
      <c r="G511" s="2"/>
    </row>
    <row r="512" spans="3:7" ht="14.25" customHeight="1">
      <c r="C512" s="2"/>
      <c r="D512" s="2"/>
      <c r="E512" s="2"/>
      <c r="F512" s="2"/>
      <c r="G512" s="2"/>
    </row>
    <row r="513" spans="3:7" ht="14.25" customHeight="1">
      <c r="C513" s="2"/>
      <c r="D513" s="2"/>
      <c r="E513" s="2"/>
      <c r="F513" s="2"/>
      <c r="G513" s="2"/>
    </row>
    <row r="514" spans="3:7" ht="14.25" customHeight="1">
      <c r="C514" s="2"/>
      <c r="D514" s="2"/>
      <c r="E514" s="2"/>
      <c r="F514" s="2"/>
      <c r="G514" s="2"/>
    </row>
    <row r="515" spans="3:7" ht="14.25" customHeight="1">
      <c r="C515" s="2"/>
      <c r="D515" s="2"/>
      <c r="E515" s="2"/>
      <c r="F515" s="2"/>
      <c r="G515" s="2"/>
    </row>
    <row r="516" spans="3:7" ht="14.25" customHeight="1">
      <c r="C516" s="2"/>
      <c r="D516" s="2"/>
      <c r="E516" s="2"/>
      <c r="F516" s="2"/>
      <c r="G516" s="2"/>
    </row>
    <row r="517" spans="3:7" ht="14.25" customHeight="1">
      <c r="C517" s="2"/>
      <c r="D517" s="2"/>
      <c r="E517" s="2"/>
      <c r="F517" s="2"/>
      <c r="G517" s="2"/>
    </row>
    <row r="518" spans="3:7" ht="14.25" customHeight="1">
      <c r="C518" s="2"/>
      <c r="D518" s="2"/>
      <c r="E518" s="2"/>
      <c r="F518" s="2"/>
      <c r="G518" s="2"/>
    </row>
    <row r="519" spans="3:7" ht="14.25" customHeight="1">
      <c r="C519" s="2"/>
      <c r="D519" s="2"/>
      <c r="E519" s="2"/>
      <c r="F519" s="2"/>
      <c r="G519" s="2"/>
    </row>
    <row r="520" spans="3:7" ht="14.25" customHeight="1">
      <c r="C520" s="2"/>
      <c r="D520" s="2"/>
      <c r="E520" s="2"/>
      <c r="F520" s="2"/>
      <c r="G520" s="2"/>
    </row>
    <row r="521" spans="3:7" ht="14.25" customHeight="1">
      <c r="C521" s="2"/>
      <c r="D521" s="2"/>
      <c r="E521" s="2"/>
      <c r="F521" s="2"/>
      <c r="G521" s="2"/>
    </row>
    <row r="522" spans="3:7" ht="14.25" customHeight="1">
      <c r="C522" s="2"/>
      <c r="D522" s="2"/>
      <c r="E522" s="2"/>
      <c r="F522" s="2"/>
      <c r="G522" s="2"/>
    </row>
    <row r="523" spans="3:7" ht="14.25" customHeight="1">
      <c r="C523" s="2"/>
      <c r="D523" s="2"/>
      <c r="E523" s="2"/>
      <c r="F523" s="2"/>
      <c r="G523" s="2"/>
    </row>
    <row r="524" spans="3:7" ht="14.25" customHeight="1">
      <c r="C524" s="2"/>
      <c r="D524" s="2"/>
      <c r="E524" s="2"/>
      <c r="F524" s="2"/>
      <c r="G524" s="2"/>
    </row>
    <row r="525" spans="3:7" ht="14.25" customHeight="1">
      <c r="C525" s="2"/>
      <c r="D525" s="2"/>
      <c r="E525" s="2"/>
      <c r="F525" s="2"/>
      <c r="G525" s="2"/>
    </row>
    <row r="526" spans="3:7" ht="14.25" customHeight="1">
      <c r="C526" s="2"/>
      <c r="D526" s="2"/>
      <c r="E526" s="2"/>
      <c r="F526" s="2"/>
      <c r="G526" s="2"/>
    </row>
    <row r="527" spans="3:7" ht="14.25" customHeight="1">
      <c r="C527" s="2"/>
      <c r="D527" s="2"/>
      <c r="E527" s="2"/>
      <c r="F527" s="2"/>
      <c r="G527" s="2"/>
    </row>
    <row r="528" spans="3:7" ht="14.25" customHeight="1">
      <c r="C528" s="2"/>
      <c r="D528" s="2"/>
      <c r="E528" s="2"/>
      <c r="F528" s="2"/>
      <c r="G528" s="2"/>
    </row>
    <row r="529" spans="3:7" ht="14.25" customHeight="1">
      <c r="C529" s="2"/>
      <c r="D529" s="2"/>
      <c r="E529" s="2"/>
      <c r="F529" s="2"/>
      <c r="G529" s="2"/>
    </row>
    <row r="530" spans="3:7" ht="14.25" customHeight="1">
      <c r="C530" s="2"/>
      <c r="D530" s="2"/>
      <c r="E530" s="2"/>
      <c r="F530" s="2"/>
      <c r="G530" s="2"/>
    </row>
    <row r="531" spans="3:7" ht="14.25" customHeight="1">
      <c r="C531" s="2"/>
      <c r="D531" s="2"/>
      <c r="E531" s="2"/>
      <c r="F531" s="2"/>
      <c r="G531" s="2"/>
    </row>
    <row r="532" spans="3:7" ht="14.25" customHeight="1">
      <c r="C532" s="2"/>
      <c r="D532" s="2"/>
      <c r="E532" s="2"/>
      <c r="F532" s="2"/>
      <c r="G532" s="2"/>
    </row>
    <row r="533" spans="3:7" ht="14.25" customHeight="1">
      <c r="C533" s="2"/>
      <c r="D533" s="2"/>
      <c r="E533" s="2"/>
      <c r="F533" s="2"/>
      <c r="G533" s="2"/>
    </row>
    <row r="534" spans="3:7" ht="14.25" customHeight="1">
      <c r="C534" s="2"/>
      <c r="D534" s="2"/>
      <c r="E534" s="2"/>
      <c r="F534" s="2"/>
      <c r="G534" s="2"/>
    </row>
    <row r="535" spans="3:7" ht="14.25" customHeight="1">
      <c r="C535" s="2"/>
      <c r="D535" s="2"/>
      <c r="E535" s="2"/>
      <c r="F535" s="2"/>
      <c r="G535" s="2"/>
    </row>
    <row r="536" spans="3:7" ht="14.25" customHeight="1">
      <c r="C536" s="2"/>
      <c r="D536" s="2"/>
      <c r="E536" s="2"/>
      <c r="F536" s="2"/>
      <c r="G536" s="2"/>
    </row>
    <row r="537" spans="3:7" ht="14.25" customHeight="1">
      <c r="C537" s="2"/>
      <c r="D537" s="2"/>
      <c r="E537" s="2"/>
      <c r="F537" s="2"/>
      <c r="G537" s="2"/>
    </row>
    <row r="538" spans="3:7" ht="14.25" customHeight="1">
      <c r="C538" s="2"/>
      <c r="D538" s="2"/>
      <c r="E538" s="2"/>
      <c r="F538" s="2"/>
      <c r="G538" s="2"/>
    </row>
    <row r="539" spans="3:7" ht="14.25" customHeight="1">
      <c r="C539" s="2"/>
      <c r="D539" s="2"/>
      <c r="E539" s="2"/>
      <c r="F539" s="2"/>
      <c r="G539" s="2"/>
    </row>
    <row r="540" spans="3:7" ht="14.25" customHeight="1">
      <c r="C540" s="2"/>
      <c r="D540" s="2"/>
      <c r="E540" s="2"/>
      <c r="F540" s="2"/>
      <c r="G540" s="2"/>
    </row>
    <row r="541" spans="3:7" ht="14.25" customHeight="1">
      <c r="C541" s="2"/>
      <c r="D541" s="2"/>
      <c r="E541" s="2"/>
      <c r="F541" s="2"/>
      <c r="G541" s="2"/>
    </row>
    <row r="542" spans="3:7" ht="14.25" customHeight="1">
      <c r="C542" s="2"/>
      <c r="D542" s="2"/>
      <c r="E542" s="2"/>
      <c r="F542" s="2"/>
      <c r="G542" s="2"/>
    </row>
    <row r="543" spans="3:7" ht="14.25" customHeight="1">
      <c r="C543" s="2"/>
      <c r="D543" s="2"/>
      <c r="E543" s="2"/>
      <c r="F543" s="2"/>
      <c r="G543" s="2"/>
    </row>
    <row r="544" spans="3:7" ht="14.25" customHeight="1">
      <c r="C544" s="2"/>
      <c r="D544" s="2"/>
      <c r="E544" s="2"/>
      <c r="F544" s="2"/>
      <c r="G544" s="2"/>
    </row>
    <row r="545" spans="3:7" ht="14.25" customHeight="1">
      <c r="C545" s="2"/>
      <c r="D545" s="2"/>
      <c r="E545" s="2"/>
      <c r="F545" s="2"/>
      <c r="G545" s="2"/>
    </row>
    <row r="546" spans="3:7" ht="14.25" customHeight="1">
      <c r="C546" s="2"/>
      <c r="D546" s="2"/>
      <c r="E546" s="2"/>
      <c r="F546" s="2"/>
      <c r="G546" s="2"/>
    </row>
    <row r="547" spans="3:7" ht="14.25" customHeight="1">
      <c r="C547" s="2"/>
      <c r="D547" s="2"/>
      <c r="E547" s="2"/>
      <c r="F547" s="2"/>
      <c r="G547" s="2"/>
    </row>
    <row r="548" spans="3:7" ht="14.25" customHeight="1">
      <c r="C548" s="2"/>
      <c r="D548" s="2"/>
      <c r="E548" s="2"/>
      <c r="F548" s="2"/>
      <c r="G548" s="2"/>
    </row>
    <row r="549" spans="3:7" ht="14.25" customHeight="1">
      <c r="C549" s="2"/>
      <c r="D549" s="2"/>
      <c r="E549" s="2"/>
      <c r="F549" s="2"/>
      <c r="G549" s="2"/>
    </row>
    <row r="550" spans="3:7" ht="14.25" customHeight="1">
      <c r="C550" s="2"/>
      <c r="D550" s="2"/>
      <c r="E550" s="2"/>
      <c r="F550" s="2"/>
      <c r="G550" s="2"/>
    </row>
    <row r="551" spans="3:7" ht="14.25" customHeight="1">
      <c r="C551" s="2"/>
      <c r="D551" s="2"/>
      <c r="E551" s="2"/>
      <c r="F551" s="2"/>
      <c r="G551" s="2"/>
    </row>
    <row r="552" spans="3:7" ht="14.25" customHeight="1">
      <c r="C552" s="2"/>
      <c r="D552" s="2"/>
      <c r="E552" s="2"/>
      <c r="F552" s="2"/>
      <c r="G552" s="2"/>
    </row>
    <row r="553" spans="3:7" ht="14.25" customHeight="1">
      <c r="C553" s="2"/>
      <c r="D553" s="2"/>
      <c r="E553" s="2"/>
      <c r="F553" s="2"/>
      <c r="G553" s="2"/>
    </row>
    <row r="554" spans="3:7" ht="14.25" customHeight="1">
      <c r="C554" s="2"/>
      <c r="D554" s="2"/>
      <c r="E554" s="2"/>
      <c r="F554" s="2"/>
      <c r="G554" s="2"/>
    </row>
    <row r="555" spans="3:7" ht="14.25" customHeight="1">
      <c r="C555" s="2"/>
      <c r="D555" s="2"/>
      <c r="E555" s="2"/>
      <c r="F555" s="2"/>
      <c r="G555" s="2"/>
    </row>
    <row r="556" spans="3:7" ht="14.25" customHeight="1">
      <c r="C556" s="2"/>
      <c r="D556" s="2"/>
      <c r="E556" s="2"/>
      <c r="F556" s="2"/>
      <c r="G556" s="2"/>
    </row>
    <row r="557" spans="3:7" ht="14.25" customHeight="1">
      <c r="C557" s="2"/>
      <c r="D557" s="2"/>
      <c r="E557" s="2"/>
      <c r="F557" s="2"/>
      <c r="G557" s="2"/>
    </row>
    <row r="558" spans="3:7" ht="14.25" customHeight="1">
      <c r="C558" s="2"/>
      <c r="D558" s="2"/>
      <c r="E558" s="2"/>
      <c r="F558" s="2"/>
      <c r="G558" s="2"/>
    </row>
    <row r="559" spans="3:7" ht="14.25" customHeight="1">
      <c r="C559" s="2"/>
      <c r="D559" s="2"/>
      <c r="E559" s="2"/>
      <c r="F559" s="2"/>
      <c r="G559" s="2"/>
    </row>
    <row r="560" spans="3:7" ht="14.25" customHeight="1">
      <c r="C560" s="2"/>
      <c r="D560" s="2"/>
      <c r="E560" s="2"/>
      <c r="F560" s="2"/>
      <c r="G560" s="2"/>
    </row>
    <row r="561" spans="3:7" ht="14.25" customHeight="1">
      <c r="C561" s="2"/>
      <c r="D561" s="2"/>
      <c r="E561" s="2"/>
      <c r="F561" s="2"/>
      <c r="G561" s="2"/>
    </row>
    <row r="562" spans="3:7" ht="14.25" customHeight="1">
      <c r="C562" s="2"/>
      <c r="D562" s="2"/>
      <c r="E562" s="2"/>
      <c r="F562" s="2"/>
      <c r="G562" s="2"/>
    </row>
    <row r="563" spans="3:7" ht="14.25" customHeight="1">
      <c r="C563" s="2"/>
      <c r="D563" s="2"/>
      <c r="E563" s="2"/>
      <c r="F563" s="2"/>
      <c r="G563" s="2"/>
    </row>
    <row r="564" spans="3:7" ht="14.25" customHeight="1">
      <c r="C564" s="2"/>
      <c r="D564" s="2"/>
      <c r="E564" s="2"/>
      <c r="F564" s="2"/>
      <c r="G564" s="2"/>
    </row>
    <row r="565" spans="3:7" ht="14.25" customHeight="1">
      <c r="C565" s="2"/>
      <c r="D565" s="2"/>
      <c r="E565" s="2"/>
      <c r="F565" s="2"/>
      <c r="G565" s="2"/>
    </row>
    <row r="566" spans="3:7" ht="14.25" customHeight="1">
      <c r="C566" s="2"/>
      <c r="D566" s="2"/>
      <c r="E566" s="2"/>
      <c r="F566" s="2"/>
      <c r="G566" s="2"/>
    </row>
    <row r="567" spans="3:7" ht="14.25" customHeight="1">
      <c r="C567" s="2"/>
      <c r="D567" s="2"/>
      <c r="E567" s="2"/>
      <c r="F567" s="2"/>
      <c r="G567" s="2"/>
    </row>
    <row r="568" spans="3:7" ht="14.25" customHeight="1">
      <c r="C568" s="2"/>
      <c r="D568" s="2"/>
      <c r="E568" s="2"/>
      <c r="F568" s="2"/>
      <c r="G568" s="2"/>
    </row>
    <row r="569" spans="3:7" ht="14.25" customHeight="1">
      <c r="C569" s="2"/>
      <c r="D569" s="2"/>
      <c r="E569" s="2"/>
      <c r="F569" s="2"/>
      <c r="G569" s="2"/>
    </row>
    <row r="570" spans="3:7" ht="14.25" customHeight="1">
      <c r="C570" s="2"/>
      <c r="D570" s="2"/>
      <c r="E570" s="2"/>
      <c r="F570" s="2"/>
      <c r="G570" s="2"/>
    </row>
    <row r="571" spans="3:7" ht="14.25" customHeight="1">
      <c r="C571" s="2"/>
      <c r="D571" s="2"/>
      <c r="E571" s="2"/>
      <c r="F571" s="2"/>
      <c r="G571" s="2"/>
    </row>
    <row r="572" spans="3:7" ht="14.25" customHeight="1">
      <c r="C572" s="2"/>
      <c r="D572" s="2"/>
      <c r="E572" s="2"/>
      <c r="F572" s="2"/>
      <c r="G572" s="2"/>
    </row>
    <row r="573" spans="3:7" ht="14.25" customHeight="1">
      <c r="C573" s="2"/>
      <c r="D573" s="2"/>
      <c r="E573" s="2"/>
      <c r="F573" s="2"/>
      <c r="G573" s="2"/>
    </row>
    <row r="574" spans="3:7" ht="14.25" customHeight="1">
      <c r="C574" s="2"/>
      <c r="D574" s="2"/>
      <c r="E574" s="2"/>
      <c r="F574" s="2"/>
      <c r="G574" s="2"/>
    </row>
    <row r="575" spans="3:7" ht="14.25" customHeight="1">
      <c r="C575" s="2"/>
      <c r="D575" s="2"/>
      <c r="E575" s="2"/>
      <c r="F575" s="2"/>
      <c r="G575" s="2"/>
    </row>
    <row r="576" spans="3:7" ht="14.25" customHeight="1">
      <c r="C576" s="2"/>
      <c r="D576" s="2"/>
      <c r="E576" s="2"/>
      <c r="F576" s="2"/>
      <c r="G576" s="2"/>
    </row>
    <row r="577" spans="3:7" ht="14.25" customHeight="1">
      <c r="C577" s="2"/>
      <c r="D577" s="2"/>
      <c r="E577" s="2"/>
      <c r="F577" s="2"/>
      <c r="G577" s="2"/>
    </row>
    <row r="578" spans="3:7" ht="14.25" customHeight="1">
      <c r="C578" s="2"/>
      <c r="D578" s="2"/>
      <c r="E578" s="2"/>
      <c r="F578" s="2"/>
      <c r="G578" s="2"/>
    </row>
    <row r="579" spans="3:7" ht="14.25" customHeight="1">
      <c r="C579" s="2"/>
      <c r="D579" s="2"/>
      <c r="E579" s="2"/>
      <c r="F579" s="2"/>
      <c r="G579" s="2"/>
    </row>
    <row r="580" spans="3:7" ht="14.25" customHeight="1">
      <c r="C580" s="2"/>
      <c r="D580" s="2"/>
      <c r="E580" s="2"/>
      <c r="F580" s="2"/>
      <c r="G580" s="2"/>
    </row>
    <row r="581" spans="3:7" ht="14.25" customHeight="1">
      <c r="C581" s="2"/>
      <c r="D581" s="2"/>
      <c r="E581" s="2"/>
      <c r="F581" s="2"/>
      <c r="G581" s="2"/>
    </row>
    <row r="582" spans="3:7" ht="14.25" customHeight="1">
      <c r="C582" s="2"/>
      <c r="D582" s="2"/>
      <c r="E582" s="2"/>
      <c r="F582" s="2"/>
      <c r="G582" s="2"/>
    </row>
    <row r="583" spans="3:7" ht="14.25" customHeight="1">
      <c r="C583" s="2"/>
      <c r="D583" s="2"/>
      <c r="E583" s="2"/>
      <c r="F583" s="2"/>
      <c r="G583" s="2"/>
    </row>
    <row r="584" spans="3:7" ht="14.25" customHeight="1">
      <c r="C584" s="2"/>
      <c r="D584" s="2"/>
      <c r="E584" s="2"/>
      <c r="F584" s="2"/>
      <c r="G584" s="2"/>
    </row>
    <row r="585" spans="3:7" ht="14.25" customHeight="1">
      <c r="C585" s="2"/>
      <c r="D585" s="2"/>
      <c r="E585" s="2"/>
      <c r="F585" s="2"/>
      <c r="G585" s="2"/>
    </row>
    <row r="586" spans="3:7" ht="14.25" customHeight="1">
      <c r="C586" s="2"/>
      <c r="D586" s="2"/>
      <c r="E586" s="2"/>
      <c r="F586" s="2"/>
      <c r="G586" s="2"/>
    </row>
    <row r="587" spans="3:7" ht="14.25" customHeight="1">
      <c r="C587" s="2"/>
      <c r="D587" s="2"/>
      <c r="E587" s="2"/>
      <c r="F587" s="2"/>
      <c r="G587" s="2"/>
    </row>
    <row r="588" spans="3:7" ht="14.25" customHeight="1">
      <c r="C588" s="2"/>
      <c r="D588" s="2"/>
      <c r="E588" s="2"/>
      <c r="F588" s="2"/>
      <c r="G588" s="2"/>
    </row>
    <row r="589" spans="3:7" ht="14.25" customHeight="1">
      <c r="C589" s="2"/>
      <c r="D589" s="2"/>
      <c r="E589" s="2"/>
      <c r="F589" s="2"/>
      <c r="G589" s="2"/>
    </row>
    <row r="590" spans="3:7" ht="14.25" customHeight="1">
      <c r="C590" s="2"/>
      <c r="D590" s="2"/>
      <c r="E590" s="2"/>
      <c r="F590" s="2"/>
      <c r="G590" s="2"/>
    </row>
    <row r="591" spans="3:7" ht="14.25" customHeight="1">
      <c r="C591" s="2"/>
      <c r="D591" s="2"/>
      <c r="E591" s="2"/>
      <c r="F591" s="2"/>
      <c r="G591" s="2"/>
    </row>
    <row r="592" spans="3:7" ht="14.25" customHeight="1">
      <c r="C592" s="2"/>
      <c r="D592" s="2"/>
      <c r="E592" s="2"/>
      <c r="F592" s="2"/>
      <c r="G592" s="2"/>
    </row>
    <row r="593" spans="3:7" ht="14.25" customHeight="1">
      <c r="C593" s="2"/>
      <c r="D593" s="2"/>
      <c r="E593" s="2"/>
      <c r="F593" s="2"/>
      <c r="G593" s="2"/>
    </row>
    <row r="594" spans="3:7" ht="14.25" customHeight="1">
      <c r="C594" s="2"/>
      <c r="D594" s="2"/>
      <c r="E594" s="2"/>
      <c r="F594" s="2"/>
      <c r="G594" s="2"/>
    </row>
    <row r="595" spans="3:7" ht="14.25" customHeight="1">
      <c r="C595" s="2"/>
      <c r="D595" s="2"/>
      <c r="E595" s="2"/>
      <c r="F595" s="2"/>
      <c r="G595" s="2"/>
    </row>
    <row r="596" spans="3:7" ht="14.25" customHeight="1">
      <c r="C596" s="2"/>
      <c r="D596" s="2"/>
      <c r="E596" s="2"/>
      <c r="F596" s="2"/>
      <c r="G596" s="2"/>
    </row>
    <row r="597" spans="3:7" ht="14.25" customHeight="1">
      <c r="C597" s="2"/>
      <c r="D597" s="2"/>
      <c r="E597" s="2"/>
      <c r="F597" s="2"/>
      <c r="G597" s="2"/>
    </row>
    <row r="598" spans="3:7" ht="14.25" customHeight="1">
      <c r="C598" s="2"/>
      <c r="D598" s="2"/>
      <c r="E598" s="2"/>
      <c r="F598" s="2"/>
      <c r="G598" s="2"/>
    </row>
    <row r="599" spans="3:7" ht="14.25" customHeight="1">
      <c r="C599" s="2"/>
      <c r="D599" s="2"/>
      <c r="E599" s="2"/>
      <c r="F599" s="2"/>
      <c r="G599" s="2"/>
    </row>
    <row r="600" spans="3:7" ht="14.25" customHeight="1">
      <c r="C600" s="2"/>
      <c r="D600" s="2"/>
      <c r="E600" s="2"/>
      <c r="F600" s="2"/>
      <c r="G600" s="2"/>
    </row>
    <row r="601" spans="3:7" ht="14.25" customHeight="1">
      <c r="C601" s="2"/>
      <c r="D601" s="2"/>
      <c r="E601" s="2"/>
      <c r="F601" s="2"/>
      <c r="G601" s="2"/>
    </row>
    <row r="602" spans="3:7" ht="14.25" customHeight="1">
      <c r="C602" s="2"/>
      <c r="D602" s="2"/>
      <c r="E602" s="2"/>
      <c r="F602" s="2"/>
      <c r="G602" s="2"/>
    </row>
    <row r="603" spans="3:7" ht="14.25" customHeight="1">
      <c r="C603" s="2"/>
      <c r="D603" s="2"/>
      <c r="E603" s="2"/>
      <c r="F603" s="2"/>
      <c r="G603" s="2"/>
    </row>
    <row r="604" spans="3:7" ht="14.25" customHeight="1">
      <c r="C604" s="2"/>
      <c r="D604" s="2"/>
      <c r="E604" s="2"/>
      <c r="F604" s="2"/>
      <c r="G604" s="2"/>
    </row>
    <row r="605" spans="3:7" ht="14.25" customHeight="1">
      <c r="C605" s="2"/>
      <c r="D605" s="2"/>
      <c r="E605" s="2"/>
      <c r="F605" s="2"/>
      <c r="G605" s="2"/>
    </row>
    <row r="606" spans="3:7" ht="14.25" customHeight="1">
      <c r="C606" s="2"/>
      <c r="D606" s="2"/>
      <c r="E606" s="2"/>
      <c r="F606" s="2"/>
      <c r="G606" s="2"/>
    </row>
    <row r="607" spans="3:7" ht="14.25" customHeight="1">
      <c r="C607" s="2"/>
      <c r="D607" s="2"/>
      <c r="E607" s="2"/>
      <c r="F607" s="2"/>
      <c r="G607" s="2"/>
    </row>
    <row r="608" spans="3:7" ht="14.25" customHeight="1">
      <c r="C608" s="2"/>
      <c r="D608" s="2"/>
      <c r="E608" s="2"/>
      <c r="F608" s="2"/>
      <c r="G608" s="2"/>
    </row>
    <row r="609" spans="3:7" ht="14.25" customHeight="1">
      <c r="C609" s="2"/>
      <c r="D609" s="2"/>
      <c r="E609" s="2"/>
      <c r="F609" s="2"/>
      <c r="G609" s="2"/>
    </row>
    <row r="610" spans="3:7" ht="14.25" customHeight="1">
      <c r="C610" s="2"/>
      <c r="D610" s="2"/>
      <c r="E610" s="2"/>
      <c r="F610" s="2"/>
      <c r="G610" s="2"/>
    </row>
    <row r="611" spans="3:7" ht="14.25" customHeight="1">
      <c r="C611" s="2"/>
      <c r="D611" s="2"/>
      <c r="E611" s="2"/>
      <c r="F611" s="2"/>
      <c r="G611" s="2"/>
    </row>
    <row r="612" spans="3:7" ht="14.25" customHeight="1">
      <c r="C612" s="2"/>
      <c r="D612" s="2"/>
      <c r="E612" s="2"/>
      <c r="F612" s="2"/>
      <c r="G612" s="2"/>
    </row>
    <row r="613" spans="3:7" ht="14.25" customHeight="1">
      <c r="C613" s="2"/>
      <c r="D613" s="2"/>
      <c r="E613" s="2"/>
      <c r="F613" s="2"/>
      <c r="G613" s="2"/>
    </row>
    <row r="614" spans="3:7" ht="14.25" customHeight="1">
      <c r="C614" s="2"/>
      <c r="D614" s="2"/>
      <c r="E614" s="2"/>
      <c r="F614" s="2"/>
      <c r="G614" s="2"/>
    </row>
    <row r="615" spans="3:7" ht="14.25" customHeight="1">
      <c r="C615" s="2"/>
      <c r="D615" s="2"/>
      <c r="E615" s="2"/>
      <c r="F615" s="2"/>
      <c r="G615" s="2"/>
    </row>
    <row r="616" spans="3:7" ht="14.25" customHeight="1">
      <c r="C616" s="2"/>
      <c r="D616" s="2"/>
      <c r="E616" s="2"/>
      <c r="F616" s="2"/>
      <c r="G616" s="2"/>
    </row>
    <row r="617" spans="3:7" ht="14.25" customHeight="1">
      <c r="C617" s="2"/>
      <c r="D617" s="2"/>
      <c r="E617" s="2"/>
      <c r="F617" s="2"/>
      <c r="G617" s="2"/>
    </row>
    <row r="618" spans="3:7" ht="14.25" customHeight="1">
      <c r="C618" s="2"/>
      <c r="D618" s="2"/>
      <c r="E618" s="2"/>
      <c r="F618" s="2"/>
      <c r="G618" s="2"/>
    </row>
    <row r="619" spans="3:7" ht="14.25" customHeight="1">
      <c r="C619" s="2"/>
      <c r="D619" s="2"/>
      <c r="E619" s="2"/>
      <c r="F619" s="2"/>
      <c r="G619" s="2"/>
    </row>
    <row r="620" spans="3:7" ht="14.25" customHeight="1">
      <c r="C620" s="2"/>
      <c r="D620" s="2"/>
      <c r="E620" s="2"/>
      <c r="F620" s="2"/>
      <c r="G620" s="2"/>
    </row>
    <row r="621" spans="3:7" ht="14.25" customHeight="1">
      <c r="C621" s="2"/>
      <c r="D621" s="2"/>
      <c r="E621" s="2"/>
      <c r="F621" s="2"/>
      <c r="G621" s="2"/>
    </row>
    <row r="622" spans="3:7" ht="14.25" customHeight="1">
      <c r="C622" s="2"/>
      <c r="D622" s="2"/>
      <c r="E622" s="2"/>
      <c r="F622" s="2"/>
      <c r="G622" s="2"/>
    </row>
    <row r="623" spans="3:7" ht="14.25" customHeight="1">
      <c r="C623" s="2"/>
      <c r="D623" s="2"/>
      <c r="E623" s="2"/>
      <c r="F623" s="2"/>
      <c r="G623" s="2"/>
    </row>
    <row r="624" spans="3:7" ht="14.25" customHeight="1">
      <c r="C624" s="2"/>
      <c r="D624" s="2"/>
      <c r="E624" s="2"/>
      <c r="F624" s="2"/>
      <c r="G624" s="2"/>
    </row>
    <row r="625" spans="3:7" ht="14.25" customHeight="1">
      <c r="C625" s="2"/>
      <c r="D625" s="2"/>
      <c r="E625" s="2"/>
      <c r="F625" s="2"/>
      <c r="G625" s="2"/>
    </row>
    <row r="626" spans="3:7" ht="14.25" customHeight="1">
      <c r="C626" s="2"/>
      <c r="D626" s="2"/>
      <c r="E626" s="2"/>
      <c r="F626" s="2"/>
      <c r="G626" s="2"/>
    </row>
    <row r="627" spans="3:7" ht="14.25" customHeight="1">
      <c r="C627" s="2"/>
      <c r="D627" s="2"/>
      <c r="E627" s="2"/>
      <c r="F627" s="2"/>
      <c r="G627" s="2"/>
    </row>
    <row r="628" spans="3:7" ht="14.25" customHeight="1">
      <c r="C628" s="2"/>
      <c r="D628" s="2"/>
      <c r="E628" s="2"/>
      <c r="F628" s="2"/>
      <c r="G628" s="2"/>
    </row>
    <row r="629" spans="3:7" ht="14.25" customHeight="1">
      <c r="C629" s="2"/>
      <c r="D629" s="2"/>
      <c r="E629" s="2"/>
      <c r="F629" s="2"/>
      <c r="G629" s="2"/>
    </row>
    <row r="630" spans="3:7" ht="14.25" customHeight="1">
      <c r="C630" s="2"/>
      <c r="D630" s="2"/>
      <c r="E630" s="2"/>
      <c r="F630" s="2"/>
      <c r="G630" s="2"/>
    </row>
    <row r="631" spans="3:7" ht="14.25" customHeight="1">
      <c r="C631" s="2"/>
      <c r="D631" s="2"/>
      <c r="E631" s="2"/>
      <c r="F631" s="2"/>
      <c r="G631" s="2"/>
    </row>
    <row r="632" spans="3:7" ht="14.25" customHeight="1">
      <c r="C632" s="2"/>
      <c r="D632" s="2"/>
      <c r="E632" s="2"/>
      <c r="F632" s="2"/>
      <c r="G632" s="2"/>
    </row>
    <row r="633" spans="3:7" ht="14.25" customHeight="1">
      <c r="C633" s="2"/>
      <c r="D633" s="2"/>
      <c r="E633" s="2"/>
      <c r="F633" s="2"/>
      <c r="G633" s="2"/>
    </row>
    <row r="634" spans="3:7" ht="14.25" customHeight="1">
      <c r="C634" s="2"/>
      <c r="D634" s="2"/>
      <c r="E634" s="2"/>
      <c r="F634" s="2"/>
      <c r="G634" s="2"/>
    </row>
    <row r="635" spans="3:7" ht="14.25" customHeight="1">
      <c r="C635" s="2"/>
      <c r="D635" s="2"/>
      <c r="E635" s="2"/>
      <c r="F635" s="2"/>
      <c r="G635" s="2"/>
    </row>
    <row r="636" spans="3:7" ht="14.25" customHeight="1">
      <c r="C636" s="2"/>
      <c r="D636" s="2"/>
      <c r="E636" s="2"/>
      <c r="F636" s="2"/>
      <c r="G636" s="2"/>
    </row>
    <row r="637" spans="3:7" ht="14.25" customHeight="1">
      <c r="C637" s="2"/>
      <c r="D637" s="2"/>
      <c r="E637" s="2"/>
      <c r="F637" s="2"/>
      <c r="G637" s="2"/>
    </row>
    <row r="638" spans="3:7" ht="14.25" customHeight="1">
      <c r="C638" s="2"/>
      <c r="D638" s="2"/>
      <c r="E638" s="2"/>
      <c r="F638" s="2"/>
      <c r="G638" s="2"/>
    </row>
    <row r="639" spans="3:7" ht="14.25" customHeight="1">
      <c r="C639" s="2"/>
      <c r="D639" s="2"/>
      <c r="E639" s="2"/>
      <c r="F639" s="2"/>
      <c r="G639" s="2"/>
    </row>
    <row r="640" spans="3:7" ht="14.25" customHeight="1">
      <c r="C640" s="2"/>
      <c r="D640" s="2"/>
      <c r="E640" s="2"/>
      <c r="F640" s="2"/>
      <c r="G640" s="2"/>
    </row>
    <row r="641" spans="3:7" ht="14.25" customHeight="1">
      <c r="C641" s="2"/>
      <c r="D641" s="2"/>
      <c r="E641" s="2"/>
      <c r="F641" s="2"/>
      <c r="G641" s="2"/>
    </row>
    <row r="642" spans="3:7" ht="14.25" customHeight="1">
      <c r="C642" s="2"/>
      <c r="D642" s="2"/>
      <c r="E642" s="2"/>
      <c r="F642" s="2"/>
      <c r="G642" s="2"/>
    </row>
    <row r="643" spans="3:7" ht="14.25" customHeight="1">
      <c r="C643" s="2"/>
      <c r="D643" s="2"/>
      <c r="E643" s="2"/>
      <c r="F643" s="2"/>
      <c r="G643" s="2"/>
    </row>
    <row r="644" spans="3:7" ht="14.25" customHeight="1">
      <c r="C644" s="2"/>
      <c r="D644" s="2"/>
      <c r="E644" s="2"/>
      <c r="F644" s="2"/>
      <c r="G644" s="2"/>
    </row>
    <row r="645" spans="3:7" ht="14.25" customHeight="1">
      <c r="C645" s="2"/>
      <c r="D645" s="2"/>
      <c r="E645" s="2"/>
      <c r="F645" s="2"/>
      <c r="G645" s="2"/>
    </row>
    <row r="646" spans="3:7" ht="14.25" customHeight="1">
      <c r="C646" s="2"/>
      <c r="D646" s="2"/>
      <c r="E646" s="2"/>
      <c r="F646" s="2"/>
      <c r="G646" s="2"/>
    </row>
    <row r="647" spans="3:7" ht="14.25" customHeight="1">
      <c r="C647" s="2"/>
      <c r="D647" s="2"/>
      <c r="E647" s="2"/>
      <c r="F647" s="2"/>
      <c r="G647" s="2"/>
    </row>
    <row r="648" spans="3:7" ht="14.25" customHeight="1">
      <c r="C648" s="2"/>
      <c r="D648" s="2"/>
      <c r="E648" s="2"/>
      <c r="F648" s="2"/>
      <c r="G648" s="2"/>
    </row>
    <row r="649" spans="3:7" ht="14.25" customHeight="1">
      <c r="C649" s="2"/>
      <c r="D649" s="2"/>
      <c r="E649" s="2"/>
      <c r="F649" s="2"/>
      <c r="G649" s="2"/>
    </row>
    <row r="650" spans="3:7" ht="14.25" customHeight="1">
      <c r="C650" s="2"/>
      <c r="D650" s="2"/>
      <c r="E650" s="2"/>
      <c r="F650" s="2"/>
      <c r="G650" s="2"/>
    </row>
    <row r="651" spans="3:7" ht="14.25" customHeight="1">
      <c r="C651" s="2"/>
      <c r="D651" s="2"/>
      <c r="E651" s="2"/>
      <c r="F651" s="2"/>
      <c r="G651" s="2"/>
    </row>
    <row r="652" spans="3:7" ht="14.25" customHeight="1">
      <c r="C652" s="2"/>
      <c r="D652" s="2"/>
      <c r="E652" s="2"/>
      <c r="F652" s="2"/>
      <c r="G652" s="2"/>
    </row>
    <row r="653" spans="3:7" ht="14.25" customHeight="1">
      <c r="C653" s="2"/>
      <c r="D653" s="2"/>
      <c r="E653" s="2"/>
      <c r="F653" s="2"/>
      <c r="G653" s="2"/>
    </row>
    <row r="654" spans="3:7" ht="14.25" customHeight="1">
      <c r="C654" s="2"/>
      <c r="D654" s="2"/>
      <c r="E654" s="2"/>
      <c r="F654" s="2"/>
      <c r="G654" s="2"/>
    </row>
    <row r="655" spans="3:7" ht="14.25" customHeight="1">
      <c r="C655" s="2"/>
      <c r="D655" s="2"/>
      <c r="E655" s="2"/>
      <c r="F655" s="2"/>
      <c r="G655" s="2"/>
    </row>
    <row r="656" spans="3:7" ht="14.25" customHeight="1">
      <c r="C656" s="2"/>
      <c r="D656" s="2"/>
      <c r="E656" s="2"/>
      <c r="F656" s="2"/>
      <c r="G656" s="2"/>
    </row>
    <row r="657" spans="3:7" ht="14.25" customHeight="1">
      <c r="C657" s="2"/>
      <c r="D657" s="2"/>
      <c r="E657" s="2"/>
      <c r="F657" s="2"/>
      <c r="G657" s="2"/>
    </row>
    <row r="658" spans="3:7" ht="14.25" customHeight="1">
      <c r="C658" s="2"/>
      <c r="D658" s="2"/>
      <c r="E658" s="2"/>
      <c r="F658" s="2"/>
      <c r="G658" s="2"/>
    </row>
    <row r="659" spans="3:7" ht="14.25" customHeight="1">
      <c r="C659" s="2"/>
      <c r="D659" s="2"/>
      <c r="E659" s="2"/>
      <c r="F659" s="2"/>
      <c r="G659" s="2"/>
    </row>
    <row r="660" spans="3:7" ht="14.25" customHeight="1">
      <c r="C660" s="2"/>
      <c r="D660" s="2"/>
      <c r="E660" s="2"/>
      <c r="F660" s="2"/>
      <c r="G660" s="2"/>
    </row>
    <row r="661" spans="3:7" ht="14.25" customHeight="1">
      <c r="C661" s="2"/>
      <c r="D661" s="2"/>
      <c r="E661" s="2"/>
      <c r="F661" s="2"/>
      <c r="G661" s="2"/>
    </row>
    <row r="662" spans="3:7" ht="14.25" customHeight="1">
      <c r="C662" s="2"/>
      <c r="D662" s="2"/>
      <c r="E662" s="2"/>
      <c r="F662" s="2"/>
      <c r="G662" s="2"/>
    </row>
    <row r="663" spans="3:7" ht="14.25" customHeight="1">
      <c r="C663" s="2"/>
      <c r="D663" s="2"/>
      <c r="E663" s="2"/>
      <c r="F663" s="2"/>
      <c r="G663" s="2"/>
    </row>
    <row r="664" spans="3:7" ht="14.25" customHeight="1">
      <c r="C664" s="2"/>
      <c r="D664" s="2"/>
      <c r="E664" s="2"/>
      <c r="F664" s="2"/>
      <c r="G664" s="2"/>
    </row>
    <row r="665" spans="3:7" ht="14.25" customHeight="1">
      <c r="C665" s="2"/>
      <c r="D665" s="2"/>
      <c r="E665" s="2"/>
      <c r="F665" s="2"/>
      <c r="G665" s="2"/>
    </row>
    <row r="666" spans="3:7" ht="14.25" customHeight="1">
      <c r="C666" s="2"/>
      <c r="D666" s="2"/>
      <c r="E666" s="2"/>
      <c r="F666" s="2"/>
      <c r="G666" s="2"/>
    </row>
    <row r="667" spans="3:7" ht="14.25" customHeight="1">
      <c r="C667" s="2"/>
      <c r="D667" s="2"/>
      <c r="E667" s="2"/>
      <c r="F667" s="2"/>
      <c r="G667" s="2"/>
    </row>
    <row r="668" spans="3:7" ht="14.25" customHeight="1">
      <c r="C668" s="2"/>
      <c r="D668" s="2"/>
      <c r="E668" s="2"/>
      <c r="F668" s="2"/>
      <c r="G668" s="2"/>
    </row>
    <row r="669" spans="3:7" ht="14.25" customHeight="1">
      <c r="C669" s="2"/>
      <c r="D669" s="2"/>
      <c r="E669" s="2"/>
      <c r="F669" s="2"/>
      <c r="G669" s="2"/>
    </row>
    <row r="670" spans="3:7" ht="14.25" customHeight="1">
      <c r="C670" s="2"/>
      <c r="D670" s="2"/>
      <c r="E670" s="2"/>
      <c r="F670" s="2"/>
      <c r="G670" s="2"/>
    </row>
    <row r="671" spans="3:7" ht="14.25" customHeight="1">
      <c r="C671" s="2"/>
      <c r="D671" s="2"/>
      <c r="E671" s="2"/>
      <c r="F671" s="2"/>
      <c r="G671" s="2"/>
    </row>
    <row r="672" spans="3:7" ht="14.25" customHeight="1">
      <c r="C672" s="2"/>
      <c r="D672" s="2"/>
      <c r="E672" s="2"/>
      <c r="F672" s="2"/>
      <c r="G672" s="2"/>
    </row>
    <row r="673" spans="3:7" ht="14.25" customHeight="1">
      <c r="C673" s="2"/>
      <c r="D673" s="2"/>
      <c r="E673" s="2"/>
      <c r="F673" s="2"/>
      <c r="G673" s="2"/>
    </row>
    <row r="674" spans="3:7" ht="14.25" customHeight="1">
      <c r="C674" s="2"/>
      <c r="D674" s="2"/>
      <c r="E674" s="2"/>
      <c r="F674" s="2"/>
      <c r="G674" s="2"/>
    </row>
    <row r="675" spans="3:7" ht="14.25" customHeight="1">
      <c r="C675" s="2"/>
      <c r="D675" s="2"/>
      <c r="E675" s="2"/>
      <c r="F675" s="2"/>
      <c r="G675" s="2"/>
    </row>
    <row r="676" spans="3:7" ht="14.25" customHeight="1">
      <c r="C676" s="2"/>
      <c r="D676" s="2"/>
      <c r="E676" s="2"/>
      <c r="F676" s="2"/>
      <c r="G676" s="2"/>
    </row>
    <row r="677" spans="3:7" ht="14.25" customHeight="1">
      <c r="C677" s="2"/>
      <c r="D677" s="2"/>
      <c r="E677" s="2"/>
      <c r="F677" s="2"/>
      <c r="G677" s="2"/>
    </row>
    <row r="678" spans="3:7" ht="14.25" customHeight="1">
      <c r="C678" s="2"/>
      <c r="D678" s="2"/>
      <c r="E678" s="2"/>
      <c r="F678" s="2"/>
      <c r="G678" s="2"/>
    </row>
    <row r="679" spans="3:7" ht="14.25" customHeight="1">
      <c r="C679" s="2"/>
      <c r="D679" s="2"/>
      <c r="E679" s="2"/>
      <c r="F679" s="2"/>
      <c r="G679" s="2"/>
    </row>
    <row r="680" spans="3:7" ht="14.25" customHeight="1">
      <c r="C680" s="2"/>
      <c r="D680" s="2"/>
      <c r="E680" s="2"/>
      <c r="F680" s="2"/>
      <c r="G680" s="2"/>
    </row>
    <row r="681" spans="3:7" ht="14.25" customHeight="1">
      <c r="C681" s="2"/>
      <c r="D681" s="2"/>
      <c r="E681" s="2"/>
      <c r="F681" s="2"/>
      <c r="G681" s="2"/>
    </row>
    <row r="682" spans="3:7" ht="14.25" customHeight="1">
      <c r="C682" s="2"/>
      <c r="D682" s="2"/>
      <c r="E682" s="2"/>
      <c r="F682" s="2"/>
      <c r="G682" s="2"/>
    </row>
    <row r="683" spans="3:7" ht="14.25" customHeight="1">
      <c r="C683" s="2"/>
      <c r="D683" s="2"/>
      <c r="E683" s="2"/>
      <c r="F683" s="2"/>
      <c r="G683" s="2"/>
    </row>
    <row r="684" spans="3:7" ht="14.25" customHeight="1">
      <c r="C684" s="2"/>
      <c r="D684" s="2"/>
      <c r="E684" s="2"/>
      <c r="F684" s="2"/>
      <c r="G684" s="2"/>
    </row>
    <row r="685" spans="3:7" ht="14.25" customHeight="1">
      <c r="C685" s="2"/>
      <c r="D685" s="2"/>
      <c r="E685" s="2"/>
      <c r="F685" s="2"/>
      <c r="G685" s="2"/>
    </row>
    <row r="686" spans="3:7" ht="14.25" customHeight="1">
      <c r="C686" s="2"/>
      <c r="D686" s="2"/>
      <c r="E686" s="2"/>
      <c r="F686" s="2"/>
      <c r="G686" s="2"/>
    </row>
    <row r="687" spans="3:7" ht="14.25" customHeight="1">
      <c r="C687" s="2"/>
      <c r="D687" s="2"/>
      <c r="E687" s="2"/>
      <c r="F687" s="2"/>
      <c r="G687" s="2"/>
    </row>
    <row r="688" spans="3:7" ht="14.25" customHeight="1">
      <c r="C688" s="2"/>
      <c r="D688" s="2"/>
      <c r="E688" s="2"/>
      <c r="F688" s="2"/>
      <c r="G688" s="2"/>
    </row>
    <row r="689" spans="3:7" ht="14.25" customHeight="1">
      <c r="C689" s="2"/>
      <c r="D689" s="2"/>
      <c r="E689" s="2"/>
      <c r="F689" s="2"/>
      <c r="G689" s="2"/>
    </row>
    <row r="690" spans="3:7" ht="14.25" customHeight="1">
      <c r="C690" s="2"/>
      <c r="D690" s="2"/>
      <c r="E690" s="2"/>
      <c r="F690" s="2"/>
      <c r="G690" s="2"/>
    </row>
    <row r="691" spans="3:7" ht="14.25" customHeight="1">
      <c r="C691" s="2"/>
      <c r="D691" s="2"/>
      <c r="E691" s="2"/>
      <c r="F691" s="2"/>
      <c r="G691" s="2"/>
    </row>
    <row r="692" spans="3:7" ht="14.25" customHeight="1">
      <c r="C692" s="2"/>
      <c r="D692" s="2"/>
      <c r="E692" s="2"/>
      <c r="F692" s="2"/>
      <c r="G692" s="2"/>
    </row>
    <row r="693" spans="3:7" ht="14.25" customHeight="1">
      <c r="C693" s="2"/>
      <c r="D693" s="2"/>
      <c r="E693" s="2"/>
      <c r="F693" s="2"/>
      <c r="G693" s="2"/>
    </row>
    <row r="694" spans="3:7" ht="14.25" customHeight="1">
      <c r="C694" s="2"/>
      <c r="D694" s="2"/>
      <c r="E694" s="2"/>
      <c r="F694" s="2"/>
      <c r="G694" s="2"/>
    </row>
    <row r="695" spans="3:7" ht="14.25" customHeight="1">
      <c r="C695" s="2"/>
      <c r="D695" s="2"/>
      <c r="E695" s="2"/>
      <c r="F695" s="2"/>
      <c r="G695" s="2"/>
    </row>
    <row r="696" spans="3:7" ht="14.25" customHeight="1">
      <c r="C696" s="2"/>
      <c r="D696" s="2"/>
      <c r="E696" s="2"/>
      <c r="F696" s="2"/>
      <c r="G696" s="2"/>
    </row>
    <row r="697" spans="3:7" ht="14.25" customHeight="1">
      <c r="C697" s="2"/>
      <c r="D697" s="2"/>
      <c r="E697" s="2"/>
      <c r="F697" s="2"/>
      <c r="G697" s="2"/>
    </row>
    <row r="698" spans="3:7" ht="14.25" customHeight="1">
      <c r="C698" s="2"/>
      <c r="D698" s="2"/>
      <c r="E698" s="2"/>
      <c r="F698" s="2"/>
      <c r="G698" s="2"/>
    </row>
    <row r="699" spans="3:7" ht="14.25" customHeight="1">
      <c r="C699" s="2"/>
      <c r="D699" s="2"/>
      <c r="E699" s="2"/>
      <c r="F699" s="2"/>
      <c r="G699" s="2"/>
    </row>
    <row r="700" spans="3:7" ht="14.25" customHeight="1">
      <c r="C700" s="2"/>
      <c r="D700" s="2"/>
      <c r="E700" s="2"/>
      <c r="F700" s="2"/>
      <c r="G700" s="2"/>
    </row>
    <row r="701" spans="3:7" ht="14.25" customHeight="1">
      <c r="C701" s="2"/>
      <c r="D701" s="2"/>
      <c r="E701" s="2"/>
      <c r="F701" s="2"/>
      <c r="G701" s="2"/>
    </row>
    <row r="702" spans="3:7" ht="14.25" customHeight="1">
      <c r="C702" s="2"/>
      <c r="D702" s="2"/>
      <c r="E702" s="2"/>
      <c r="F702" s="2"/>
      <c r="G702" s="2"/>
    </row>
    <row r="703" spans="3:7" ht="14.25" customHeight="1">
      <c r="C703" s="2"/>
      <c r="D703" s="2"/>
      <c r="E703" s="2"/>
      <c r="F703" s="2"/>
      <c r="G703" s="2"/>
    </row>
    <row r="704" spans="3:7" ht="14.25" customHeight="1">
      <c r="C704" s="2"/>
      <c r="D704" s="2"/>
      <c r="E704" s="2"/>
      <c r="F704" s="2"/>
      <c r="G704" s="2"/>
    </row>
    <row r="705" spans="3:7" ht="14.25" customHeight="1">
      <c r="C705" s="2"/>
      <c r="D705" s="2"/>
      <c r="E705" s="2"/>
      <c r="F705" s="2"/>
      <c r="G705" s="2"/>
    </row>
    <row r="706" spans="3:7" ht="14.25" customHeight="1">
      <c r="C706" s="2"/>
      <c r="D706" s="2"/>
      <c r="E706" s="2"/>
      <c r="F706" s="2"/>
      <c r="G706" s="2"/>
    </row>
    <row r="707" spans="3:7" ht="14.25" customHeight="1">
      <c r="C707" s="2"/>
      <c r="D707" s="2"/>
      <c r="E707" s="2"/>
      <c r="F707" s="2"/>
      <c r="G707" s="2"/>
    </row>
    <row r="708" spans="3:7" ht="14.25" customHeight="1">
      <c r="C708" s="2"/>
      <c r="D708" s="2"/>
      <c r="E708" s="2"/>
      <c r="F708" s="2"/>
      <c r="G708" s="2"/>
    </row>
    <row r="709" spans="3:7" ht="14.25" customHeight="1">
      <c r="C709" s="2"/>
      <c r="D709" s="2"/>
      <c r="E709" s="2"/>
      <c r="F709" s="2"/>
      <c r="G709" s="2"/>
    </row>
    <row r="710" spans="3:7" ht="14.25" customHeight="1">
      <c r="C710" s="2"/>
      <c r="D710" s="2"/>
      <c r="E710" s="2"/>
      <c r="F710" s="2"/>
      <c r="G710" s="2"/>
    </row>
    <row r="711" spans="3:7" ht="14.25" customHeight="1">
      <c r="C711" s="2"/>
      <c r="D711" s="2"/>
      <c r="E711" s="2"/>
      <c r="F711" s="2"/>
      <c r="G711" s="2"/>
    </row>
    <row r="712" spans="3:7" ht="14.25" customHeight="1">
      <c r="C712" s="2"/>
      <c r="D712" s="2"/>
      <c r="E712" s="2"/>
      <c r="F712" s="2"/>
      <c r="G712" s="2"/>
    </row>
    <row r="713" spans="3:7" ht="14.25" customHeight="1">
      <c r="C713" s="2"/>
      <c r="D713" s="2"/>
      <c r="E713" s="2"/>
      <c r="F713" s="2"/>
      <c r="G713" s="2"/>
    </row>
    <row r="714" spans="3:7" ht="14.25" customHeight="1">
      <c r="C714" s="2"/>
      <c r="D714" s="2"/>
      <c r="E714" s="2"/>
      <c r="F714" s="2"/>
      <c r="G714" s="2"/>
    </row>
    <row r="715" spans="3:7" ht="14.25" customHeight="1">
      <c r="C715" s="2"/>
      <c r="D715" s="2"/>
      <c r="E715" s="2"/>
      <c r="F715" s="2"/>
      <c r="G715" s="2"/>
    </row>
    <row r="716" spans="3:7" ht="14.25" customHeight="1">
      <c r="C716" s="2"/>
      <c r="D716" s="2"/>
      <c r="E716" s="2"/>
      <c r="F716" s="2"/>
      <c r="G716" s="2"/>
    </row>
    <row r="717" spans="3:7" ht="14.25" customHeight="1">
      <c r="C717" s="2"/>
      <c r="D717" s="2"/>
      <c r="E717" s="2"/>
      <c r="F717" s="2"/>
      <c r="G717" s="2"/>
    </row>
    <row r="718" spans="3:7" ht="14.25" customHeight="1">
      <c r="C718" s="2"/>
      <c r="D718" s="2"/>
      <c r="E718" s="2"/>
      <c r="F718" s="2"/>
      <c r="G718" s="2"/>
    </row>
    <row r="719" spans="3:7" ht="14.25" customHeight="1">
      <c r="C719" s="2"/>
      <c r="D719" s="2"/>
      <c r="E719" s="2"/>
      <c r="F719" s="2"/>
      <c r="G719" s="2"/>
    </row>
    <row r="720" spans="3:7" ht="14.25" customHeight="1">
      <c r="C720" s="2"/>
      <c r="D720" s="2"/>
      <c r="E720" s="2"/>
      <c r="F720" s="2"/>
      <c r="G720" s="2"/>
    </row>
    <row r="721" spans="3:7" ht="14.25" customHeight="1">
      <c r="C721" s="2"/>
      <c r="D721" s="2"/>
      <c r="E721" s="2"/>
      <c r="F721" s="2"/>
      <c r="G721" s="2"/>
    </row>
    <row r="722" spans="3:7" ht="14.25" customHeight="1">
      <c r="C722" s="2"/>
      <c r="D722" s="2"/>
      <c r="E722" s="2"/>
      <c r="F722" s="2"/>
      <c r="G722" s="2"/>
    </row>
    <row r="723" spans="3:7" ht="14.25" customHeight="1">
      <c r="C723" s="2"/>
      <c r="D723" s="2"/>
      <c r="E723" s="2"/>
      <c r="F723" s="2"/>
      <c r="G723" s="2"/>
    </row>
    <row r="724" spans="3:7" ht="14.25" customHeight="1">
      <c r="C724" s="2"/>
      <c r="D724" s="2"/>
      <c r="E724" s="2"/>
      <c r="F724" s="2"/>
      <c r="G724" s="2"/>
    </row>
    <row r="725" spans="3:7" ht="14.25" customHeight="1">
      <c r="C725" s="2"/>
      <c r="D725" s="2"/>
      <c r="E725" s="2"/>
      <c r="F725" s="2"/>
      <c r="G725" s="2"/>
    </row>
    <row r="726" spans="3:7" ht="14.25" customHeight="1">
      <c r="C726" s="2"/>
      <c r="D726" s="2"/>
      <c r="E726" s="2"/>
      <c r="F726" s="2"/>
      <c r="G726" s="2"/>
    </row>
    <row r="727" spans="3:7" ht="14.25" customHeight="1">
      <c r="C727" s="2"/>
      <c r="D727" s="2"/>
      <c r="E727" s="2"/>
      <c r="F727" s="2"/>
      <c r="G727" s="2"/>
    </row>
    <row r="728" spans="3:7" ht="14.25" customHeight="1">
      <c r="C728" s="2"/>
      <c r="D728" s="2"/>
      <c r="E728" s="2"/>
      <c r="F728" s="2"/>
      <c r="G728" s="2"/>
    </row>
    <row r="729" spans="3:7" ht="14.25" customHeight="1">
      <c r="C729" s="2"/>
      <c r="D729" s="2"/>
      <c r="E729" s="2"/>
      <c r="F729" s="2"/>
      <c r="G729" s="2"/>
    </row>
    <row r="730" spans="3:7" ht="14.25" customHeight="1">
      <c r="C730" s="2"/>
      <c r="D730" s="2"/>
      <c r="E730" s="2"/>
      <c r="F730" s="2"/>
      <c r="G730" s="2"/>
    </row>
    <row r="731" spans="3:7" ht="14.25" customHeight="1">
      <c r="C731" s="2"/>
      <c r="D731" s="2"/>
      <c r="E731" s="2"/>
      <c r="F731" s="2"/>
      <c r="G731" s="2"/>
    </row>
    <row r="732" spans="3:7" ht="14.25" customHeight="1">
      <c r="C732" s="2"/>
      <c r="D732" s="2"/>
      <c r="E732" s="2"/>
      <c r="F732" s="2"/>
      <c r="G732" s="2"/>
    </row>
    <row r="733" spans="3:7" ht="14.25" customHeight="1">
      <c r="C733" s="2"/>
      <c r="D733" s="2"/>
      <c r="E733" s="2"/>
      <c r="F733" s="2"/>
      <c r="G733" s="2"/>
    </row>
    <row r="734" spans="3:7" ht="14.25" customHeight="1">
      <c r="C734" s="2"/>
      <c r="D734" s="2"/>
      <c r="E734" s="2"/>
      <c r="F734" s="2"/>
      <c r="G734" s="2"/>
    </row>
    <row r="735" spans="3:7" ht="14.25" customHeight="1">
      <c r="C735" s="2"/>
      <c r="D735" s="2"/>
      <c r="E735" s="2"/>
      <c r="F735" s="2"/>
      <c r="G735" s="2"/>
    </row>
    <row r="736" spans="3:7" ht="14.25" customHeight="1">
      <c r="C736" s="2"/>
      <c r="D736" s="2"/>
      <c r="E736" s="2"/>
      <c r="F736" s="2"/>
      <c r="G736" s="2"/>
    </row>
    <row r="737" spans="3:7" ht="14.25" customHeight="1">
      <c r="C737" s="2"/>
      <c r="D737" s="2"/>
      <c r="E737" s="2"/>
      <c r="F737" s="2"/>
      <c r="G737" s="2"/>
    </row>
    <row r="738" spans="3:7" ht="14.25" customHeight="1">
      <c r="C738" s="2"/>
      <c r="D738" s="2"/>
      <c r="E738" s="2"/>
      <c r="F738" s="2"/>
      <c r="G738" s="2"/>
    </row>
    <row r="739" spans="3:7" ht="14.25" customHeight="1">
      <c r="C739" s="2"/>
      <c r="D739" s="2"/>
      <c r="E739" s="2"/>
      <c r="F739" s="2"/>
      <c r="G739" s="2"/>
    </row>
    <row r="740" spans="3:7" ht="14.25" customHeight="1">
      <c r="C740" s="2"/>
      <c r="D740" s="2"/>
      <c r="E740" s="2"/>
      <c r="F740" s="2"/>
      <c r="G740" s="2"/>
    </row>
    <row r="741" spans="3:7" ht="14.25" customHeight="1">
      <c r="C741" s="2"/>
      <c r="D741" s="2"/>
      <c r="E741" s="2"/>
      <c r="F741" s="2"/>
      <c r="G741" s="2"/>
    </row>
    <row r="742" spans="3:7" ht="14.25" customHeight="1">
      <c r="C742" s="2"/>
      <c r="D742" s="2"/>
      <c r="E742" s="2"/>
      <c r="F742" s="2"/>
      <c r="G742" s="2"/>
    </row>
    <row r="743" spans="3:7" ht="14.25" customHeight="1">
      <c r="C743" s="2"/>
      <c r="D743" s="2"/>
      <c r="E743" s="2"/>
      <c r="F743" s="2"/>
      <c r="G743" s="2"/>
    </row>
    <row r="744" spans="3:7" ht="14.25" customHeight="1">
      <c r="C744" s="2"/>
      <c r="D744" s="2"/>
      <c r="E744" s="2"/>
      <c r="F744" s="2"/>
      <c r="G744" s="2"/>
    </row>
    <row r="745" spans="3:7" ht="14.25" customHeight="1">
      <c r="C745" s="2"/>
      <c r="D745" s="2"/>
      <c r="E745" s="2"/>
      <c r="F745" s="2"/>
      <c r="G745" s="2"/>
    </row>
    <row r="746" spans="3:7" ht="14.25" customHeight="1">
      <c r="C746" s="2"/>
      <c r="D746" s="2"/>
      <c r="E746" s="2"/>
      <c r="F746" s="2"/>
      <c r="G746" s="2"/>
    </row>
    <row r="747" spans="3:7" ht="14.25" customHeight="1">
      <c r="C747" s="2"/>
      <c r="D747" s="2"/>
      <c r="E747" s="2"/>
      <c r="F747" s="2"/>
      <c r="G747" s="2"/>
    </row>
    <row r="748" spans="3:7" ht="14.25" customHeight="1">
      <c r="C748" s="2"/>
      <c r="D748" s="2"/>
      <c r="E748" s="2"/>
      <c r="F748" s="2"/>
      <c r="G748" s="2"/>
    </row>
    <row r="749" spans="3:7" ht="14.25" customHeight="1">
      <c r="C749" s="2"/>
      <c r="D749" s="2"/>
      <c r="E749" s="2"/>
      <c r="F749" s="2"/>
      <c r="G749" s="2"/>
    </row>
    <row r="750" spans="3:7" ht="14.25" customHeight="1">
      <c r="C750" s="2"/>
      <c r="D750" s="2"/>
      <c r="E750" s="2"/>
      <c r="F750" s="2"/>
      <c r="G750" s="2"/>
    </row>
    <row r="751" spans="3:7" ht="14.25" customHeight="1">
      <c r="C751" s="2"/>
      <c r="D751" s="2"/>
      <c r="E751" s="2"/>
      <c r="F751" s="2"/>
      <c r="G751" s="2"/>
    </row>
    <row r="752" spans="3:7" ht="14.25" customHeight="1">
      <c r="C752" s="2"/>
      <c r="D752" s="2"/>
      <c r="E752" s="2"/>
      <c r="F752" s="2"/>
      <c r="G752" s="2"/>
    </row>
    <row r="753" spans="3:7" ht="14.25" customHeight="1">
      <c r="C753" s="2"/>
      <c r="D753" s="2"/>
      <c r="E753" s="2"/>
      <c r="F753" s="2"/>
      <c r="G753" s="2"/>
    </row>
    <row r="754" spans="3:7" ht="14.25" customHeight="1">
      <c r="C754" s="2"/>
      <c r="D754" s="2"/>
      <c r="E754" s="2"/>
      <c r="F754" s="2"/>
      <c r="G754" s="2"/>
    </row>
    <row r="755" spans="3:7" ht="14.25" customHeight="1">
      <c r="C755" s="2"/>
      <c r="D755" s="2"/>
      <c r="E755" s="2"/>
      <c r="F755" s="2"/>
      <c r="G755" s="2"/>
    </row>
    <row r="756" spans="3:7" ht="14.25" customHeight="1">
      <c r="C756" s="2"/>
      <c r="D756" s="2"/>
      <c r="E756" s="2"/>
      <c r="F756" s="2"/>
      <c r="G756" s="2"/>
    </row>
    <row r="757" spans="3:7" ht="14.25" customHeight="1">
      <c r="C757" s="2"/>
      <c r="D757" s="2"/>
      <c r="E757" s="2"/>
      <c r="F757" s="2"/>
      <c r="G757" s="2"/>
    </row>
    <row r="758" spans="3:7" ht="14.25" customHeight="1">
      <c r="C758" s="2"/>
      <c r="D758" s="2"/>
      <c r="E758" s="2"/>
      <c r="F758" s="2"/>
      <c r="G758" s="2"/>
    </row>
    <row r="759" spans="3:7" ht="14.25" customHeight="1">
      <c r="C759" s="2"/>
      <c r="D759" s="2"/>
      <c r="E759" s="2"/>
      <c r="F759" s="2"/>
      <c r="G759" s="2"/>
    </row>
    <row r="760" spans="3:7" ht="14.25" customHeight="1">
      <c r="C760" s="2"/>
      <c r="D760" s="2"/>
      <c r="E760" s="2"/>
      <c r="F760" s="2"/>
      <c r="G760" s="2"/>
    </row>
    <row r="761" spans="3:7" ht="14.25" customHeight="1">
      <c r="C761" s="2"/>
      <c r="D761" s="2"/>
      <c r="E761" s="2"/>
      <c r="F761" s="2"/>
      <c r="G761" s="2"/>
    </row>
    <row r="762" spans="3:7" ht="14.25" customHeight="1">
      <c r="C762" s="2"/>
      <c r="D762" s="2"/>
      <c r="E762" s="2"/>
      <c r="F762" s="2"/>
      <c r="G762" s="2"/>
    </row>
    <row r="763" spans="3:7" ht="14.25" customHeight="1">
      <c r="C763" s="2"/>
      <c r="D763" s="2"/>
      <c r="E763" s="2"/>
      <c r="F763" s="2"/>
      <c r="G763" s="2"/>
    </row>
    <row r="764" spans="3:7" ht="14.25" customHeight="1">
      <c r="C764" s="2"/>
      <c r="D764" s="2"/>
      <c r="E764" s="2"/>
      <c r="F764" s="2"/>
      <c r="G764" s="2"/>
    </row>
    <row r="765" spans="3:7" ht="14.25" customHeight="1">
      <c r="C765" s="2"/>
      <c r="D765" s="2"/>
      <c r="E765" s="2"/>
      <c r="F765" s="2"/>
      <c r="G765" s="2"/>
    </row>
    <row r="766" spans="3:7" ht="14.25" customHeight="1">
      <c r="C766" s="2"/>
      <c r="D766" s="2"/>
      <c r="E766" s="2"/>
      <c r="F766" s="2"/>
      <c r="G766" s="2"/>
    </row>
    <row r="767" spans="3:7" ht="14.25" customHeight="1">
      <c r="C767" s="2"/>
      <c r="D767" s="2"/>
      <c r="E767" s="2"/>
      <c r="F767" s="2"/>
      <c r="G767" s="2"/>
    </row>
    <row r="768" spans="3:7" ht="14.25" customHeight="1">
      <c r="C768" s="2"/>
      <c r="D768" s="2"/>
      <c r="E768" s="2"/>
      <c r="F768" s="2"/>
      <c r="G768" s="2"/>
    </row>
    <row r="769" spans="3:7" ht="14.25" customHeight="1">
      <c r="C769" s="2"/>
      <c r="D769" s="2"/>
      <c r="E769" s="2"/>
      <c r="F769" s="2"/>
      <c r="G769" s="2"/>
    </row>
    <row r="770" spans="3:7" ht="14.25" customHeight="1">
      <c r="C770" s="2"/>
      <c r="D770" s="2"/>
      <c r="E770" s="2"/>
      <c r="F770" s="2"/>
      <c r="G770" s="2"/>
    </row>
    <row r="771" spans="3:7" ht="14.25" customHeight="1">
      <c r="C771" s="2"/>
      <c r="D771" s="2"/>
      <c r="E771" s="2"/>
      <c r="F771" s="2"/>
      <c r="G771" s="2"/>
    </row>
    <row r="772" spans="3:7" ht="14.25" customHeight="1">
      <c r="C772" s="2"/>
      <c r="D772" s="2"/>
      <c r="E772" s="2"/>
      <c r="F772" s="2"/>
      <c r="G772" s="2"/>
    </row>
    <row r="773" spans="3:7" ht="14.25" customHeight="1">
      <c r="C773" s="2"/>
      <c r="D773" s="2"/>
      <c r="E773" s="2"/>
      <c r="F773" s="2"/>
      <c r="G773" s="2"/>
    </row>
    <row r="774" spans="3:7" ht="14.25" customHeight="1">
      <c r="C774" s="2"/>
      <c r="D774" s="2"/>
      <c r="E774" s="2"/>
      <c r="F774" s="2"/>
      <c r="G774" s="2"/>
    </row>
    <row r="775" spans="3:7" ht="14.25" customHeight="1">
      <c r="C775" s="2"/>
      <c r="D775" s="2"/>
      <c r="E775" s="2"/>
      <c r="F775" s="2"/>
      <c r="G775" s="2"/>
    </row>
    <row r="776" spans="3:7" ht="14.25" customHeight="1">
      <c r="C776" s="2"/>
      <c r="D776" s="2"/>
      <c r="E776" s="2"/>
      <c r="F776" s="2"/>
      <c r="G776" s="2"/>
    </row>
    <row r="777" spans="3:7" ht="14.25" customHeight="1">
      <c r="C777" s="2"/>
      <c r="D777" s="2"/>
      <c r="E777" s="2"/>
      <c r="F777" s="2"/>
      <c r="G777" s="2"/>
    </row>
    <row r="778" spans="3:7" ht="14.25" customHeight="1">
      <c r="C778" s="2"/>
      <c r="D778" s="2"/>
      <c r="E778" s="2"/>
      <c r="F778" s="2"/>
      <c r="G778" s="2"/>
    </row>
    <row r="779" spans="3:7" ht="14.25" customHeight="1">
      <c r="C779" s="2"/>
      <c r="D779" s="2"/>
      <c r="E779" s="2"/>
      <c r="F779" s="2"/>
      <c r="G779" s="2"/>
    </row>
    <row r="780" spans="3:7" ht="14.25" customHeight="1">
      <c r="C780" s="2"/>
      <c r="D780" s="2"/>
      <c r="E780" s="2"/>
      <c r="F780" s="2"/>
      <c r="G780" s="2"/>
    </row>
    <row r="781" spans="3:7" ht="14.25" customHeight="1">
      <c r="C781" s="2"/>
      <c r="D781" s="2"/>
      <c r="E781" s="2"/>
      <c r="F781" s="2"/>
      <c r="G781" s="2"/>
    </row>
    <row r="782" spans="3:7" ht="14.25" customHeight="1">
      <c r="C782" s="2"/>
      <c r="D782" s="2"/>
      <c r="E782" s="2"/>
      <c r="F782" s="2"/>
      <c r="G782" s="2"/>
    </row>
    <row r="783" spans="3:7" ht="14.25" customHeight="1">
      <c r="C783" s="2"/>
      <c r="D783" s="2"/>
      <c r="E783" s="2"/>
      <c r="F783" s="2"/>
      <c r="G783" s="2"/>
    </row>
    <row r="784" spans="3:7" ht="14.25" customHeight="1">
      <c r="C784" s="2"/>
      <c r="D784" s="2"/>
      <c r="E784" s="2"/>
      <c r="F784" s="2"/>
      <c r="G784" s="2"/>
    </row>
    <row r="785" spans="3:7" ht="14.25" customHeight="1">
      <c r="C785" s="2"/>
      <c r="D785" s="2"/>
      <c r="E785" s="2"/>
      <c r="F785" s="2"/>
      <c r="G785" s="2"/>
    </row>
    <row r="786" spans="3:7" ht="14.25" customHeight="1">
      <c r="C786" s="2"/>
      <c r="D786" s="2"/>
      <c r="E786" s="2"/>
      <c r="F786" s="2"/>
      <c r="G786" s="2"/>
    </row>
    <row r="787" spans="3:7" ht="14.25" customHeight="1">
      <c r="C787" s="2"/>
      <c r="D787" s="2"/>
      <c r="E787" s="2"/>
      <c r="F787" s="2"/>
      <c r="G787" s="2"/>
    </row>
    <row r="788" spans="3:7" ht="14.25" customHeight="1">
      <c r="C788" s="2"/>
      <c r="D788" s="2"/>
      <c r="E788" s="2"/>
      <c r="F788" s="2"/>
      <c r="G788" s="2"/>
    </row>
    <row r="789" spans="3:7" ht="14.25" customHeight="1">
      <c r="C789" s="2"/>
      <c r="D789" s="2"/>
      <c r="E789" s="2"/>
      <c r="F789" s="2"/>
      <c r="G789" s="2"/>
    </row>
    <row r="790" spans="3:7" ht="14.25" customHeight="1">
      <c r="C790" s="2"/>
      <c r="D790" s="2"/>
      <c r="E790" s="2"/>
      <c r="F790" s="2"/>
      <c r="G790" s="2"/>
    </row>
    <row r="791" spans="3:7" ht="14.25" customHeight="1">
      <c r="C791" s="2"/>
      <c r="D791" s="2"/>
      <c r="E791" s="2"/>
      <c r="F791" s="2"/>
      <c r="G791" s="2"/>
    </row>
    <row r="792" spans="3:7" ht="14.25" customHeight="1">
      <c r="C792" s="2"/>
      <c r="D792" s="2"/>
      <c r="E792" s="2"/>
      <c r="F792" s="2"/>
      <c r="G792" s="2"/>
    </row>
    <row r="793" spans="3:7" ht="14.25" customHeight="1">
      <c r="C793" s="2"/>
      <c r="D793" s="2"/>
      <c r="E793" s="2"/>
      <c r="F793" s="2"/>
      <c r="G793" s="2"/>
    </row>
    <row r="794" spans="3:7" ht="14.25" customHeight="1">
      <c r="C794" s="2"/>
      <c r="D794" s="2"/>
      <c r="E794" s="2"/>
      <c r="F794" s="2"/>
      <c r="G794" s="2"/>
    </row>
    <row r="795" spans="3:7" ht="14.25" customHeight="1">
      <c r="C795" s="2"/>
      <c r="D795" s="2"/>
      <c r="E795" s="2"/>
      <c r="F795" s="2"/>
      <c r="G795" s="2"/>
    </row>
    <row r="796" spans="3:7" ht="14.25" customHeight="1">
      <c r="C796" s="2"/>
      <c r="D796" s="2"/>
      <c r="E796" s="2"/>
      <c r="F796" s="2"/>
      <c r="G796" s="2"/>
    </row>
    <row r="797" spans="3:7" ht="14.25" customHeight="1">
      <c r="C797" s="2"/>
      <c r="D797" s="2"/>
      <c r="E797" s="2"/>
      <c r="F797" s="2"/>
      <c r="G797" s="2"/>
    </row>
    <row r="798" spans="3:7" ht="14.25" customHeight="1">
      <c r="C798" s="2"/>
      <c r="D798" s="2"/>
      <c r="E798" s="2"/>
      <c r="F798" s="2"/>
      <c r="G798" s="2"/>
    </row>
    <row r="799" spans="3:7" ht="14.25" customHeight="1">
      <c r="C799" s="2"/>
      <c r="D799" s="2"/>
      <c r="E799" s="2"/>
      <c r="F799" s="2"/>
      <c r="G799" s="2"/>
    </row>
    <row r="800" spans="3:7" ht="14.25" customHeight="1">
      <c r="C800" s="2"/>
      <c r="D800" s="2"/>
      <c r="E800" s="2"/>
      <c r="F800" s="2"/>
      <c r="G800" s="2"/>
    </row>
    <row r="801" spans="3:7" ht="14.25" customHeight="1">
      <c r="C801" s="2"/>
      <c r="D801" s="2"/>
      <c r="E801" s="2"/>
      <c r="F801" s="2"/>
      <c r="G801" s="2"/>
    </row>
    <row r="802" spans="3:7" ht="14.25" customHeight="1">
      <c r="C802" s="2"/>
      <c r="D802" s="2"/>
      <c r="E802" s="2"/>
      <c r="F802" s="2"/>
      <c r="G802" s="2"/>
    </row>
    <row r="803" spans="3:7" ht="14.25" customHeight="1">
      <c r="C803" s="2"/>
      <c r="D803" s="2"/>
      <c r="E803" s="2"/>
      <c r="F803" s="2"/>
      <c r="G803" s="2"/>
    </row>
    <row r="804" spans="3:7" ht="14.25" customHeight="1">
      <c r="C804" s="2"/>
      <c r="D804" s="2"/>
      <c r="E804" s="2"/>
      <c r="F804" s="2"/>
      <c r="G804" s="2"/>
    </row>
    <row r="805" spans="3:7" ht="14.25" customHeight="1">
      <c r="C805" s="2"/>
      <c r="D805" s="2"/>
      <c r="E805" s="2"/>
      <c r="F805" s="2"/>
      <c r="G805" s="2"/>
    </row>
    <row r="806" spans="3:7" ht="14.25" customHeight="1">
      <c r="C806" s="2"/>
      <c r="D806" s="2"/>
      <c r="E806" s="2"/>
      <c r="F806" s="2"/>
      <c r="G806" s="2"/>
    </row>
    <row r="807" spans="3:7" ht="14.25" customHeight="1">
      <c r="C807" s="2"/>
      <c r="D807" s="2"/>
      <c r="E807" s="2"/>
      <c r="F807" s="2"/>
      <c r="G807" s="2"/>
    </row>
    <row r="808" spans="3:7" ht="14.25" customHeight="1">
      <c r="C808" s="2"/>
      <c r="D808" s="2"/>
      <c r="E808" s="2"/>
      <c r="F808" s="2"/>
      <c r="G808" s="2"/>
    </row>
    <row r="809" spans="3:7" ht="14.25" customHeight="1">
      <c r="C809" s="2"/>
      <c r="D809" s="2"/>
      <c r="E809" s="2"/>
      <c r="F809" s="2"/>
      <c r="G809" s="2"/>
    </row>
    <row r="810" spans="3:7" ht="14.25" customHeight="1">
      <c r="C810" s="2"/>
      <c r="D810" s="2"/>
      <c r="E810" s="2"/>
      <c r="F810" s="2"/>
      <c r="G810" s="2"/>
    </row>
    <row r="811" spans="3:7" ht="14.25" customHeight="1">
      <c r="C811" s="2"/>
      <c r="D811" s="2"/>
      <c r="E811" s="2"/>
      <c r="F811" s="2"/>
      <c r="G811" s="2"/>
    </row>
    <row r="812" spans="3:7" ht="14.25" customHeight="1">
      <c r="C812" s="2"/>
      <c r="D812" s="2"/>
      <c r="E812" s="2"/>
      <c r="F812" s="2"/>
      <c r="G812" s="2"/>
    </row>
    <row r="813" spans="3:7" ht="14.25" customHeight="1">
      <c r="C813" s="2"/>
      <c r="D813" s="2"/>
      <c r="E813" s="2"/>
      <c r="F813" s="2"/>
      <c r="G813" s="2"/>
    </row>
    <row r="814" spans="3:7" ht="14.25" customHeight="1">
      <c r="C814" s="2"/>
      <c r="D814" s="2"/>
      <c r="E814" s="2"/>
      <c r="F814" s="2"/>
      <c r="G814" s="2"/>
    </row>
    <row r="815" spans="3:7" ht="14.25" customHeight="1">
      <c r="C815" s="2"/>
      <c r="D815" s="2"/>
      <c r="E815" s="2"/>
      <c r="F815" s="2"/>
      <c r="G815" s="2"/>
    </row>
    <row r="816" spans="3:7" ht="14.25" customHeight="1">
      <c r="C816" s="2"/>
      <c r="D816" s="2"/>
      <c r="E816" s="2"/>
      <c r="F816" s="2"/>
      <c r="G816" s="2"/>
    </row>
    <row r="817" spans="3:7" ht="14.25" customHeight="1">
      <c r="C817" s="2"/>
      <c r="D817" s="2"/>
      <c r="E817" s="2"/>
      <c r="F817" s="2"/>
      <c r="G817" s="2"/>
    </row>
    <row r="818" spans="3:7" ht="14.25" customHeight="1">
      <c r="C818" s="2"/>
      <c r="D818" s="2"/>
      <c r="E818" s="2"/>
      <c r="F818" s="2"/>
      <c r="G818" s="2"/>
    </row>
    <row r="819" spans="3:7" ht="14.25" customHeight="1">
      <c r="C819" s="2"/>
      <c r="D819" s="2"/>
      <c r="E819" s="2"/>
      <c r="F819" s="2"/>
      <c r="G819" s="2"/>
    </row>
    <row r="820" spans="3:7" ht="14.25" customHeight="1">
      <c r="C820" s="2"/>
      <c r="D820" s="2"/>
      <c r="E820" s="2"/>
      <c r="F820" s="2"/>
      <c r="G820" s="2"/>
    </row>
    <row r="821" spans="3:7" ht="14.25" customHeight="1">
      <c r="C821" s="2"/>
      <c r="D821" s="2"/>
      <c r="E821" s="2"/>
      <c r="F821" s="2"/>
      <c r="G821" s="2"/>
    </row>
    <row r="822" spans="3:7" ht="14.25" customHeight="1">
      <c r="C822" s="2"/>
      <c r="D822" s="2"/>
      <c r="E822" s="2"/>
      <c r="F822" s="2"/>
      <c r="G822" s="2"/>
    </row>
    <row r="823" spans="3:7" ht="14.25" customHeight="1">
      <c r="C823" s="2"/>
      <c r="D823" s="2"/>
      <c r="E823" s="2"/>
      <c r="F823" s="2"/>
      <c r="G823" s="2"/>
    </row>
    <row r="824" spans="3:7" ht="14.25" customHeight="1">
      <c r="C824" s="2"/>
      <c r="D824" s="2"/>
      <c r="E824" s="2"/>
      <c r="F824" s="2"/>
      <c r="G824" s="2"/>
    </row>
    <row r="825" spans="3:7" ht="14.25" customHeight="1">
      <c r="C825" s="2"/>
      <c r="D825" s="2"/>
      <c r="E825" s="2"/>
      <c r="F825" s="2"/>
      <c r="G825" s="2"/>
    </row>
    <row r="826" spans="3:7" ht="14.25" customHeight="1">
      <c r="C826" s="2"/>
      <c r="D826" s="2"/>
      <c r="E826" s="2"/>
      <c r="F826" s="2"/>
      <c r="G826" s="2"/>
    </row>
    <row r="827" spans="3:7" ht="14.25" customHeight="1">
      <c r="C827" s="2"/>
      <c r="D827" s="2"/>
      <c r="E827" s="2"/>
      <c r="F827" s="2"/>
      <c r="G827" s="2"/>
    </row>
    <row r="828" spans="3:7" ht="14.25" customHeight="1">
      <c r="C828" s="2"/>
      <c r="D828" s="2"/>
      <c r="E828" s="2"/>
      <c r="F828" s="2"/>
      <c r="G828" s="2"/>
    </row>
    <row r="829" spans="3:7" ht="14.25" customHeight="1">
      <c r="C829" s="2"/>
      <c r="D829" s="2"/>
      <c r="E829" s="2"/>
      <c r="F829" s="2"/>
      <c r="G829" s="2"/>
    </row>
    <row r="830" spans="3:7" ht="14.25" customHeight="1">
      <c r="C830" s="2"/>
      <c r="D830" s="2"/>
      <c r="E830" s="2"/>
      <c r="F830" s="2"/>
      <c r="G830" s="2"/>
    </row>
    <row r="831" spans="3:7" ht="14.25" customHeight="1">
      <c r="C831" s="2"/>
      <c r="D831" s="2"/>
      <c r="E831" s="2"/>
      <c r="F831" s="2"/>
      <c r="G831" s="2"/>
    </row>
    <row r="832" spans="3:7" ht="14.25" customHeight="1">
      <c r="C832" s="2"/>
      <c r="D832" s="2"/>
      <c r="E832" s="2"/>
      <c r="F832" s="2"/>
      <c r="G832" s="2"/>
    </row>
    <row r="833" spans="3:7" ht="14.25" customHeight="1">
      <c r="C833" s="2"/>
      <c r="D833" s="2"/>
      <c r="E833" s="2"/>
      <c r="F833" s="2"/>
      <c r="G833" s="2"/>
    </row>
    <row r="834" spans="3:7" ht="14.25" customHeight="1">
      <c r="C834" s="2"/>
      <c r="D834" s="2"/>
      <c r="E834" s="2"/>
      <c r="F834" s="2"/>
      <c r="G834" s="2"/>
    </row>
    <row r="835" spans="3:7" ht="14.25" customHeight="1">
      <c r="C835" s="2"/>
      <c r="D835" s="2"/>
      <c r="E835" s="2"/>
      <c r="F835" s="2"/>
      <c r="G835" s="2"/>
    </row>
    <row r="836" spans="3:7" ht="14.25" customHeight="1">
      <c r="C836" s="2"/>
      <c r="D836" s="2"/>
      <c r="E836" s="2"/>
      <c r="F836" s="2"/>
      <c r="G836" s="2"/>
    </row>
    <row r="837" spans="3:7" ht="14.25" customHeight="1">
      <c r="C837" s="2"/>
      <c r="D837" s="2"/>
      <c r="E837" s="2"/>
      <c r="F837" s="2"/>
      <c r="G837" s="2"/>
    </row>
    <row r="838" spans="3:7" ht="14.25" customHeight="1">
      <c r="C838" s="2"/>
      <c r="D838" s="2"/>
      <c r="E838" s="2"/>
      <c r="F838" s="2"/>
      <c r="G838" s="2"/>
    </row>
    <row r="839" spans="3:7" ht="14.25" customHeight="1">
      <c r="C839" s="2"/>
      <c r="D839" s="2"/>
      <c r="E839" s="2"/>
      <c r="F839" s="2"/>
      <c r="G839" s="2"/>
    </row>
    <row r="840" spans="3:7" ht="14.25" customHeight="1">
      <c r="C840" s="2"/>
      <c r="D840" s="2"/>
      <c r="E840" s="2"/>
      <c r="F840" s="2"/>
      <c r="G840" s="2"/>
    </row>
    <row r="841" spans="3:7" ht="14.25" customHeight="1">
      <c r="C841" s="2"/>
      <c r="D841" s="2"/>
      <c r="E841" s="2"/>
      <c r="F841" s="2"/>
      <c r="G841" s="2"/>
    </row>
    <row r="842" spans="3:7" ht="14.25" customHeight="1">
      <c r="C842" s="2"/>
      <c r="D842" s="2"/>
      <c r="E842" s="2"/>
      <c r="F842" s="2"/>
      <c r="G842" s="2"/>
    </row>
    <row r="843" spans="3:7" ht="14.25" customHeight="1">
      <c r="C843" s="2"/>
      <c r="D843" s="2"/>
      <c r="E843" s="2"/>
      <c r="F843" s="2"/>
      <c r="G843" s="2"/>
    </row>
    <row r="844" spans="3:7" ht="14.25" customHeight="1">
      <c r="C844" s="2"/>
      <c r="D844" s="2"/>
      <c r="E844" s="2"/>
      <c r="F844" s="2"/>
      <c r="G844" s="2"/>
    </row>
    <row r="845" spans="3:7" ht="14.25" customHeight="1">
      <c r="C845" s="2"/>
      <c r="D845" s="2"/>
      <c r="E845" s="2"/>
      <c r="F845" s="2"/>
      <c r="G845" s="2"/>
    </row>
    <row r="846" spans="3:7" ht="14.25" customHeight="1">
      <c r="C846" s="2"/>
      <c r="D846" s="2"/>
      <c r="E846" s="2"/>
      <c r="F846" s="2"/>
      <c r="G846" s="2"/>
    </row>
    <row r="847" spans="3:7" ht="14.25" customHeight="1">
      <c r="C847" s="2"/>
      <c r="D847" s="2"/>
      <c r="E847" s="2"/>
      <c r="F847" s="2"/>
      <c r="G847" s="2"/>
    </row>
    <row r="848" spans="3:7" ht="14.25" customHeight="1">
      <c r="C848" s="2"/>
      <c r="D848" s="2"/>
      <c r="E848" s="2"/>
      <c r="F848" s="2"/>
      <c r="G848" s="2"/>
    </row>
    <row r="849" spans="3:7" ht="14.25" customHeight="1">
      <c r="C849" s="2"/>
      <c r="D849" s="2"/>
      <c r="E849" s="2"/>
      <c r="F849" s="2"/>
      <c r="G849" s="2"/>
    </row>
    <row r="850" spans="3:7" ht="14.25" customHeight="1">
      <c r="C850" s="2"/>
      <c r="D850" s="2"/>
      <c r="E850" s="2"/>
      <c r="F850" s="2"/>
      <c r="G850" s="2"/>
    </row>
    <row r="851" spans="3:7" ht="14.25" customHeight="1">
      <c r="C851" s="2"/>
      <c r="D851" s="2"/>
      <c r="E851" s="2"/>
      <c r="F851" s="2"/>
      <c r="G851" s="2"/>
    </row>
    <row r="852" spans="3:7" ht="14.25" customHeight="1">
      <c r="C852" s="2"/>
      <c r="D852" s="2"/>
      <c r="E852" s="2"/>
      <c r="F852" s="2"/>
      <c r="G852" s="2"/>
    </row>
    <row r="853" spans="3:7" ht="14.25" customHeight="1">
      <c r="C853" s="2"/>
      <c r="D853" s="2"/>
      <c r="E853" s="2"/>
      <c r="F853" s="2"/>
      <c r="G853" s="2"/>
    </row>
    <row r="854" spans="3:7" ht="14.25" customHeight="1">
      <c r="C854" s="2"/>
      <c r="D854" s="2"/>
      <c r="E854" s="2"/>
      <c r="F854" s="2"/>
      <c r="G854" s="2"/>
    </row>
    <row r="855" spans="3:7" ht="14.25" customHeight="1">
      <c r="C855" s="2"/>
      <c r="D855" s="2"/>
      <c r="E855" s="2"/>
      <c r="F855" s="2"/>
      <c r="G855" s="2"/>
    </row>
    <row r="856" spans="3:7" ht="14.25" customHeight="1">
      <c r="C856" s="2"/>
      <c r="D856" s="2"/>
      <c r="E856" s="2"/>
      <c r="F856" s="2"/>
      <c r="G856" s="2"/>
    </row>
    <row r="857" spans="3:7" ht="14.25" customHeight="1">
      <c r="C857" s="2"/>
      <c r="D857" s="2"/>
      <c r="E857" s="2"/>
      <c r="F857" s="2"/>
      <c r="G857" s="2"/>
    </row>
    <row r="858" spans="3:7" ht="14.25" customHeight="1">
      <c r="C858" s="2"/>
      <c r="D858" s="2"/>
      <c r="E858" s="2"/>
      <c r="F858" s="2"/>
      <c r="G858" s="2"/>
    </row>
    <row r="859" spans="3:7" ht="14.25" customHeight="1">
      <c r="C859" s="2"/>
      <c r="D859" s="2"/>
      <c r="E859" s="2"/>
      <c r="F859" s="2"/>
      <c r="G859" s="2"/>
    </row>
    <row r="860" spans="3:7" ht="14.25" customHeight="1">
      <c r="C860" s="2"/>
      <c r="D860" s="2"/>
      <c r="E860" s="2"/>
      <c r="F860" s="2"/>
      <c r="G860" s="2"/>
    </row>
    <row r="861" spans="3:7" ht="14.25" customHeight="1">
      <c r="C861" s="2"/>
      <c r="D861" s="2"/>
      <c r="E861" s="2"/>
      <c r="F861" s="2"/>
      <c r="G861" s="2"/>
    </row>
    <row r="862" spans="3:7" ht="14.25" customHeight="1">
      <c r="C862" s="2"/>
      <c r="D862" s="2"/>
      <c r="E862" s="2"/>
      <c r="F862" s="2"/>
      <c r="G862" s="2"/>
    </row>
    <row r="863" spans="3:7" ht="14.25" customHeight="1">
      <c r="C863" s="2"/>
      <c r="D863" s="2"/>
      <c r="E863" s="2"/>
      <c r="F863" s="2"/>
      <c r="G863" s="2"/>
    </row>
    <row r="864" spans="3:7" ht="14.25" customHeight="1">
      <c r="C864" s="2"/>
      <c r="D864" s="2"/>
      <c r="E864" s="2"/>
      <c r="F864" s="2"/>
      <c r="G864" s="2"/>
    </row>
    <row r="865" spans="3:7" ht="14.25" customHeight="1">
      <c r="C865" s="2"/>
      <c r="D865" s="2"/>
      <c r="E865" s="2"/>
      <c r="F865" s="2"/>
      <c r="G865" s="2"/>
    </row>
    <row r="866" spans="3:7" ht="14.25" customHeight="1">
      <c r="C866" s="2"/>
      <c r="D866" s="2"/>
      <c r="E866" s="2"/>
      <c r="F866" s="2"/>
      <c r="G866" s="2"/>
    </row>
    <row r="867" spans="3:7" ht="14.25" customHeight="1">
      <c r="C867" s="2"/>
      <c r="D867" s="2"/>
      <c r="E867" s="2"/>
      <c r="F867" s="2"/>
      <c r="G867" s="2"/>
    </row>
    <row r="868" spans="3:7" ht="14.25" customHeight="1">
      <c r="C868" s="2"/>
      <c r="D868" s="2"/>
      <c r="E868" s="2"/>
      <c r="F868" s="2"/>
      <c r="G868" s="2"/>
    </row>
    <row r="869" spans="3:7" ht="14.25" customHeight="1">
      <c r="C869" s="2"/>
      <c r="D869" s="2"/>
      <c r="E869" s="2"/>
      <c r="F869" s="2"/>
      <c r="G869" s="2"/>
    </row>
    <row r="870" spans="3:7" ht="14.25" customHeight="1">
      <c r="C870" s="2"/>
      <c r="D870" s="2"/>
      <c r="E870" s="2"/>
      <c r="F870" s="2"/>
      <c r="G870" s="2"/>
    </row>
    <row r="871" spans="3:7" ht="14.25" customHeight="1">
      <c r="C871" s="2"/>
      <c r="D871" s="2"/>
      <c r="E871" s="2"/>
      <c r="F871" s="2"/>
      <c r="G871" s="2"/>
    </row>
    <row r="872" spans="3:7" ht="14.25" customHeight="1">
      <c r="C872" s="2"/>
      <c r="D872" s="2"/>
      <c r="E872" s="2"/>
      <c r="F872" s="2"/>
      <c r="G872" s="2"/>
    </row>
    <row r="873" spans="3:7" ht="14.25" customHeight="1">
      <c r="C873" s="2"/>
      <c r="D873" s="2"/>
      <c r="E873" s="2"/>
      <c r="F873" s="2"/>
      <c r="G873" s="2"/>
    </row>
    <row r="874" spans="3:7" ht="14.25" customHeight="1">
      <c r="C874" s="2"/>
      <c r="D874" s="2"/>
      <c r="E874" s="2"/>
      <c r="F874" s="2"/>
      <c r="G874" s="2"/>
    </row>
    <row r="875" spans="3:7" ht="14.25" customHeight="1">
      <c r="C875" s="2"/>
      <c r="D875" s="2"/>
      <c r="E875" s="2"/>
      <c r="F875" s="2"/>
      <c r="G875" s="2"/>
    </row>
    <row r="876" spans="3:7" ht="14.25" customHeight="1">
      <c r="C876" s="2"/>
      <c r="D876" s="2"/>
      <c r="E876" s="2"/>
      <c r="F876" s="2"/>
      <c r="G876" s="2"/>
    </row>
    <row r="877" spans="3:7" ht="14.25" customHeight="1">
      <c r="C877" s="2"/>
      <c r="D877" s="2"/>
      <c r="E877" s="2"/>
      <c r="F877" s="2"/>
      <c r="G877" s="2"/>
    </row>
    <row r="878" spans="3:7" ht="14.25" customHeight="1">
      <c r="C878" s="2"/>
      <c r="D878" s="2"/>
      <c r="E878" s="2"/>
      <c r="F878" s="2"/>
      <c r="G878" s="2"/>
    </row>
    <row r="879" spans="3:7" ht="14.25" customHeight="1">
      <c r="C879" s="2"/>
      <c r="D879" s="2"/>
      <c r="E879" s="2"/>
      <c r="F879" s="2"/>
      <c r="G879" s="2"/>
    </row>
    <row r="880" spans="3:7" ht="14.25" customHeight="1">
      <c r="C880" s="2"/>
      <c r="D880" s="2"/>
      <c r="E880" s="2"/>
      <c r="F880" s="2"/>
      <c r="G880" s="2"/>
    </row>
    <row r="881" spans="3:7" ht="14.25" customHeight="1">
      <c r="C881" s="2"/>
      <c r="D881" s="2"/>
      <c r="E881" s="2"/>
      <c r="F881" s="2"/>
      <c r="G881" s="2"/>
    </row>
    <row r="882" spans="3:7" ht="14.25" customHeight="1">
      <c r="C882" s="2"/>
      <c r="D882" s="2"/>
      <c r="E882" s="2"/>
      <c r="F882" s="2"/>
      <c r="G882" s="2"/>
    </row>
    <row r="883" spans="3:7" ht="14.25" customHeight="1">
      <c r="C883" s="2"/>
      <c r="D883" s="2"/>
      <c r="E883" s="2"/>
      <c r="F883" s="2"/>
      <c r="G883" s="2"/>
    </row>
    <row r="884" spans="3:7" ht="14.25" customHeight="1">
      <c r="C884" s="2"/>
      <c r="D884" s="2"/>
      <c r="E884" s="2"/>
      <c r="F884" s="2"/>
      <c r="G884" s="2"/>
    </row>
    <row r="885" spans="3:7" ht="14.25" customHeight="1">
      <c r="C885" s="2"/>
      <c r="D885" s="2"/>
      <c r="E885" s="2"/>
      <c r="F885" s="2"/>
      <c r="G885" s="2"/>
    </row>
    <row r="886" spans="3:7" ht="14.25" customHeight="1">
      <c r="C886" s="2"/>
      <c r="D886" s="2"/>
      <c r="E886" s="2"/>
      <c r="F886" s="2"/>
      <c r="G886" s="2"/>
    </row>
    <row r="887" spans="3:7" ht="14.25" customHeight="1">
      <c r="C887" s="2"/>
      <c r="D887" s="2"/>
      <c r="E887" s="2"/>
      <c r="F887" s="2"/>
      <c r="G887" s="2"/>
    </row>
    <row r="888" spans="3:7" ht="14.25" customHeight="1">
      <c r="C888" s="2"/>
      <c r="D888" s="2"/>
      <c r="E888" s="2"/>
      <c r="F888" s="2"/>
      <c r="G888" s="2"/>
    </row>
    <row r="889" spans="3:7" ht="14.25" customHeight="1">
      <c r="C889" s="2"/>
      <c r="D889" s="2"/>
      <c r="E889" s="2"/>
      <c r="F889" s="2"/>
      <c r="G889" s="2"/>
    </row>
    <row r="890" spans="3:7" ht="14.25" customHeight="1">
      <c r="C890" s="2"/>
      <c r="D890" s="2"/>
      <c r="E890" s="2"/>
      <c r="F890" s="2"/>
      <c r="G890" s="2"/>
    </row>
    <row r="891" spans="3:7" ht="14.25" customHeight="1">
      <c r="C891" s="2"/>
      <c r="D891" s="2"/>
      <c r="E891" s="2"/>
      <c r="F891" s="2"/>
      <c r="G891" s="2"/>
    </row>
    <row r="892" spans="3:7" ht="14.25" customHeight="1">
      <c r="C892" s="2"/>
      <c r="D892" s="2"/>
      <c r="E892" s="2"/>
      <c r="F892" s="2"/>
      <c r="G892" s="2"/>
    </row>
    <row r="893" spans="3:7" ht="14.25" customHeight="1">
      <c r="C893" s="2"/>
      <c r="D893" s="2"/>
      <c r="E893" s="2"/>
      <c r="F893" s="2"/>
      <c r="G893" s="2"/>
    </row>
    <row r="894" spans="3:7" ht="14.25" customHeight="1">
      <c r="C894" s="2"/>
      <c r="D894" s="2"/>
      <c r="E894" s="2"/>
      <c r="F894" s="2"/>
      <c r="G894" s="2"/>
    </row>
    <row r="895" spans="3:7" ht="14.25" customHeight="1">
      <c r="C895" s="2"/>
      <c r="D895" s="2"/>
      <c r="E895" s="2"/>
      <c r="F895" s="2"/>
      <c r="G895" s="2"/>
    </row>
    <row r="896" spans="3:7" ht="14.25" customHeight="1">
      <c r="C896" s="2"/>
      <c r="D896" s="2"/>
      <c r="E896" s="2"/>
      <c r="F896" s="2"/>
      <c r="G896" s="2"/>
    </row>
    <row r="897" spans="3:7" ht="14.25" customHeight="1">
      <c r="C897" s="2"/>
      <c r="D897" s="2"/>
      <c r="E897" s="2"/>
      <c r="F897" s="2"/>
      <c r="G897" s="2"/>
    </row>
    <row r="898" spans="3:7" ht="14.25" customHeight="1">
      <c r="C898" s="2"/>
      <c r="D898" s="2"/>
      <c r="E898" s="2"/>
      <c r="F898" s="2"/>
      <c r="G898" s="2"/>
    </row>
    <row r="899" spans="3:7" ht="14.25" customHeight="1">
      <c r="C899" s="2"/>
      <c r="D899" s="2"/>
      <c r="E899" s="2"/>
      <c r="F899" s="2"/>
      <c r="G899" s="2"/>
    </row>
    <row r="900" spans="3:7" ht="14.25" customHeight="1">
      <c r="C900" s="2"/>
      <c r="D900" s="2"/>
      <c r="E900" s="2"/>
      <c r="F900" s="2"/>
      <c r="G900" s="2"/>
    </row>
    <row r="901" spans="3:7" ht="14.25" customHeight="1">
      <c r="C901" s="2"/>
      <c r="D901" s="2"/>
      <c r="E901" s="2"/>
      <c r="F901" s="2"/>
      <c r="G901" s="2"/>
    </row>
    <row r="902" spans="3:7" ht="14.25" customHeight="1">
      <c r="C902" s="2"/>
      <c r="D902" s="2"/>
      <c r="E902" s="2"/>
      <c r="F902" s="2"/>
      <c r="G902" s="2"/>
    </row>
    <row r="903" spans="3:7" ht="14.25" customHeight="1">
      <c r="C903" s="2"/>
      <c r="D903" s="2"/>
      <c r="E903" s="2"/>
      <c r="F903" s="2"/>
      <c r="G903" s="2"/>
    </row>
    <row r="904" spans="3:7" ht="14.25" customHeight="1">
      <c r="C904" s="2"/>
      <c r="D904" s="2"/>
      <c r="E904" s="2"/>
      <c r="F904" s="2"/>
      <c r="G904" s="2"/>
    </row>
    <row r="905" spans="3:7" ht="14.25" customHeight="1">
      <c r="C905" s="2"/>
      <c r="D905" s="2"/>
      <c r="E905" s="2"/>
      <c r="F905" s="2"/>
      <c r="G905" s="2"/>
    </row>
    <row r="906" spans="3:7" ht="14.25" customHeight="1">
      <c r="C906" s="2"/>
      <c r="D906" s="2"/>
      <c r="E906" s="2"/>
      <c r="F906" s="2"/>
      <c r="G906" s="2"/>
    </row>
    <row r="907" spans="3:7" ht="14.25" customHeight="1">
      <c r="C907" s="2"/>
      <c r="D907" s="2"/>
      <c r="E907" s="2"/>
      <c r="F907" s="2"/>
      <c r="G907" s="2"/>
    </row>
    <row r="908" spans="3:7" ht="14.25" customHeight="1">
      <c r="C908" s="2"/>
      <c r="D908" s="2"/>
      <c r="E908" s="2"/>
      <c r="F908" s="2"/>
      <c r="G908" s="2"/>
    </row>
    <row r="909" spans="3:7" ht="14.25" customHeight="1">
      <c r="C909" s="2"/>
      <c r="D909" s="2"/>
      <c r="E909" s="2"/>
      <c r="F909" s="2"/>
      <c r="G909" s="2"/>
    </row>
    <row r="910" spans="3:7" ht="14.25" customHeight="1">
      <c r="C910" s="2"/>
      <c r="D910" s="2"/>
      <c r="E910" s="2"/>
      <c r="F910" s="2"/>
      <c r="G910" s="2"/>
    </row>
    <row r="911" spans="3:7" ht="14.25" customHeight="1">
      <c r="C911" s="2"/>
      <c r="D911" s="2"/>
      <c r="E911" s="2"/>
      <c r="F911" s="2"/>
      <c r="G911" s="2"/>
    </row>
    <row r="912" spans="3:7" ht="14.25" customHeight="1">
      <c r="C912" s="2"/>
      <c r="D912" s="2"/>
      <c r="E912" s="2"/>
      <c r="F912" s="2"/>
      <c r="G912" s="2"/>
    </row>
    <row r="913" spans="3:7" ht="14.25" customHeight="1">
      <c r="C913" s="2"/>
      <c r="D913" s="2"/>
      <c r="E913" s="2"/>
      <c r="F913" s="2"/>
      <c r="G913" s="2"/>
    </row>
    <row r="914" spans="3:7" ht="14.25" customHeight="1">
      <c r="C914" s="2"/>
      <c r="D914" s="2"/>
      <c r="E914" s="2"/>
      <c r="F914" s="2"/>
      <c r="G914" s="2"/>
    </row>
    <row r="915" spans="3:7" ht="14.25" customHeight="1">
      <c r="C915" s="2"/>
      <c r="D915" s="2"/>
      <c r="E915" s="2"/>
      <c r="F915" s="2"/>
      <c r="G915" s="2"/>
    </row>
    <row r="916" spans="3:7" ht="14.25" customHeight="1">
      <c r="C916" s="2"/>
      <c r="D916" s="2"/>
      <c r="E916" s="2"/>
      <c r="F916" s="2"/>
      <c r="G916" s="2"/>
    </row>
    <row r="917" spans="3:7" ht="14.25" customHeight="1">
      <c r="C917" s="2"/>
      <c r="D917" s="2"/>
      <c r="E917" s="2"/>
      <c r="F917" s="2"/>
      <c r="G917" s="2"/>
    </row>
    <row r="918" spans="3:7" ht="14.25" customHeight="1">
      <c r="C918" s="2"/>
      <c r="D918" s="2"/>
      <c r="E918" s="2"/>
      <c r="F918" s="2"/>
      <c r="G918" s="2"/>
    </row>
    <row r="919" spans="3:7" ht="14.25" customHeight="1">
      <c r="C919" s="2"/>
      <c r="D919" s="2"/>
      <c r="E919" s="2"/>
      <c r="F919" s="2"/>
      <c r="G919" s="2"/>
    </row>
    <row r="920" spans="3:7" ht="14.25" customHeight="1">
      <c r="C920" s="2"/>
      <c r="D920" s="2"/>
      <c r="E920" s="2"/>
      <c r="F920" s="2"/>
      <c r="G920" s="2"/>
    </row>
    <row r="921" spans="3:7" ht="14.25" customHeight="1">
      <c r="C921" s="2"/>
      <c r="D921" s="2"/>
      <c r="E921" s="2"/>
      <c r="F921" s="2"/>
      <c r="G921" s="2"/>
    </row>
    <row r="922" spans="3:7" ht="14.25" customHeight="1">
      <c r="C922" s="2"/>
      <c r="D922" s="2"/>
      <c r="E922" s="2"/>
      <c r="F922" s="2"/>
      <c r="G922" s="2"/>
    </row>
    <row r="923" spans="3:7" ht="14.25" customHeight="1">
      <c r="C923" s="2"/>
      <c r="D923" s="2"/>
      <c r="E923" s="2"/>
      <c r="F923" s="2"/>
      <c r="G923" s="2"/>
    </row>
    <row r="924" spans="3:7" ht="14.25" customHeight="1">
      <c r="C924" s="2"/>
      <c r="D924" s="2"/>
      <c r="E924" s="2"/>
      <c r="F924" s="2"/>
      <c r="G924" s="2"/>
    </row>
    <row r="925" spans="3:7" ht="14.25" customHeight="1">
      <c r="C925" s="2"/>
      <c r="D925" s="2"/>
      <c r="E925" s="2"/>
      <c r="F925" s="2"/>
      <c r="G925" s="2"/>
    </row>
    <row r="926" spans="3:7" ht="14.25" customHeight="1">
      <c r="C926" s="2"/>
      <c r="D926" s="2"/>
      <c r="E926" s="2"/>
      <c r="F926" s="2"/>
      <c r="G926" s="2"/>
    </row>
    <row r="927" spans="3:7" ht="14.25" customHeight="1">
      <c r="C927" s="2"/>
      <c r="D927" s="2"/>
      <c r="E927" s="2"/>
      <c r="F927" s="2"/>
      <c r="G927" s="2"/>
    </row>
    <row r="928" spans="3:7" ht="14.25" customHeight="1">
      <c r="C928" s="2"/>
      <c r="D928" s="2"/>
      <c r="E928" s="2"/>
      <c r="F928" s="2"/>
      <c r="G928" s="2"/>
    </row>
    <row r="929" spans="3:7" ht="14.25" customHeight="1">
      <c r="C929" s="2"/>
      <c r="D929" s="2"/>
      <c r="E929" s="2"/>
      <c r="F929" s="2"/>
      <c r="G929" s="2"/>
    </row>
    <row r="930" spans="3:7" ht="14.25" customHeight="1">
      <c r="C930" s="2"/>
      <c r="D930" s="2"/>
      <c r="E930" s="2"/>
      <c r="F930" s="2"/>
      <c r="G930" s="2"/>
    </row>
    <row r="931" spans="3:7" ht="14.25" customHeight="1">
      <c r="C931" s="2"/>
      <c r="D931" s="2"/>
      <c r="E931" s="2"/>
      <c r="F931" s="2"/>
      <c r="G931" s="2"/>
    </row>
    <row r="932" spans="3:7" ht="14.25" customHeight="1">
      <c r="C932" s="2"/>
      <c r="D932" s="2"/>
      <c r="E932" s="2"/>
      <c r="F932" s="2"/>
      <c r="G932" s="2"/>
    </row>
    <row r="933" spans="3:7" ht="14.25" customHeight="1">
      <c r="C933" s="2"/>
      <c r="D933" s="2"/>
      <c r="E933" s="2"/>
      <c r="F933" s="2"/>
      <c r="G933" s="2"/>
    </row>
    <row r="934" spans="3:7" ht="14.25" customHeight="1">
      <c r="C934" s="2"/>
      <c r="D934" s="2"/>
      <c r="E934" s="2"/>
      <c r="F934" s="2"/>
      <c r="G934" s="2"/>
    </row>
    <row r="935" spans="3:7" ht="14.25" customHeight="1">
      <c r="C935" s="2"/>
      <c r="D935" s="2"/>
      <c r="E935" s="2"/>
      <c r="F935" s="2"/>
      <c r="G935" s="2"/>
    </row>
    <row r="936" spans="3:7" ht="14.25" customHeight="1">
      <c r="C936" s="2"/>
      <c r="D936" s="2"/>
      <c r="E936" s="2"/>
      <c r="F936" s="2"/>
      <c r="G936" s="2"/>
    </row>
    <row r="937" spans="3:7" ht="14.25" customHeight="1">
      <c r="C937" s="2"/>
      <c r="D937" s="2"/>
      <c r="E937" s="2"/>
      <c r="F937" s="2"/>
      <c r="G937" s="2"/>
    </row>
    <row r="938" spans="3:7" ht="14.25" customHeight="1">
      <c r="C938" s="2"/>
      <c r="D938" s="2"/>
      <c r="E938" s="2"/>
      <c r="F938" s="2"/>
      <c r="G938" s="2"/>
    </row>
    <row r="939" spans="3:7" ht="14.25" customHeight="1">
      <c r="C939" s="2"/>
      <c r="D939" s="2"/>
      <c r="E939" s="2"/>
      <c r="F939" s="2"/>
      <c r="G939" s="2"/>
    </row>
    <row r="940" spans="3:7" ht="14.25" customHeight="1">
      <c r="C940" s="2"/>
      <c r="D940" s="2"/>
      <c r="E940" s="2"/>
      <c r="F940" s="2"/>
      <c r="G940" s="2"/>
    </row>
    <row r="941" spans="3:7" ht="14.25" customHeight="1">
      <c r="C941" s="2"/>
      <c r="D941" s="2"/>
      <c r="E941" s="2"/>
      <c r="F941" s="2"/>
      <c r="G941" s="2"/>
    </row>
    <row r="942" spans="3:7" ht="14.25" customHeight="1">
      <c r="C942" s="2"/>
      <c r="D942" s="2"/>
      <c r="E942" s="2"/>
      <c r="F942" s="2"/>
      <c r="G942" s="2"/>
    </row>
    <row r="943" spans="3:7" ht="14.25" customHeight="1">
      <c r="C943" s="2"/>
      <c r="D943" s="2"/>
      <c r="E943" s="2"/>
      <c r="F943" s="2"/>
      <c r="G943" s="2"/>
    </row>
    <row r="944" spans="3:7" ht="14.25" customHeight="1">
      <c r="C944" s="2"/>
      <c r="D944" s="2"/>
      <c r="E944" s="2"/>
      <c r="F944" s="2"/>
      <c r="G944" s="2"/>
    </row>
    <row r="945" spans="3:7" ht="14.25" customHeight="1">
      <c r="C945" s="2"/>
      <c r="D945" s="2"/>
      <c r="E945" s="2"/>
      <c r="F945" s="2"/>
      <c r="G945" s="2"/>
    </row>
    <row r="946" spans="3:7" ht="14.25" customHeight="1">
      <c r="C946" s="2"/>
      <c r="D946" s="2"/>
      <c r="E946" s="2"/>
      <c r="F946" s="2"/>
      <c r="G946" s="2"/>
    </row>
    <row r="947" spans="3:7" ht="14.25" customHeight="1">
      <c r="C947" s="2"/>
      <c r="D947" s="2"/>
      <c r="E947" s="2"/>
      <c r="F947" s="2"/>
      <c r="G947" s="2"/>
    </row>
    <row r="948" spans="3:7" ht="14.25" customHeight="1">
      <c r="C948" s="2"/>
      <c r="D948" s="2"/>
      <c r="E948" s="2"/>
      <c r="F948" s="2"/>
      <c r="G948" s="2"/>
    </row>
    <row r="949" spans="3:7" ht="14.25" customHeight="1">
      <c r="C949" s="2"/>
      <c r="D949" s="2"/>
      <c r="E949" s="2"/>
      <c r="F949" s="2"/>
      <c r="G949" s="2"/>
    </row>
    <row r="950" spans="3:7" ht="14.25" customHeight="1">
      <c r="C950" s="2"/>
      <c r="D950" s="2"/>
      <c r="E950" s="2"/>
      <c r="F950" s="2"/>
      <c r="G950" s="2"/>
    </row>
    <row r="951" spans="3:7" ht="14.25" customHeight="1">
      <c r="C951" s="2"/>
      <c r="D951" s="2"/>
      <c r="E951" s="2"/>
      <c r="F951" s="2"/>
      <c r="G951" s="2"/>
    </row>
    <row r="952" spans="3:7" ht="14.25" customHeight="1">
      <c r="C952" s="2"/>
      <c r="D952" s="2"/>
      <c r="E952" s="2"/>
      <c r="F952" s="2"/>
      <c r="G952" s="2"/>
    </row>
    <row r="953" spans="3:7" ht="14.25" customHeight="1">
      <c r="C953" s="2"/>
      <c r="D953" s="2"/>
      <c r="E953" s="2"/>
      <c r="F953" s="2"/>
      <c r="G953" s="2"/>
    </row>
    <row r="954" spans="3:7" ht="14.25" customHeight="1">
      <c r="C954" s="2"/>
      <c r="D954" s="2"/>
      <c r="E954" s="2"/>
      <c r="F954" s="2"/>
      <c r="G954" s="2"/>
    </row>
    <row r="955" spans="3:7" ht="14.25" customHeight="1">
      <c r="C955" s="2"/>
      <c r="D955" s="2"/>
      <c r="E955" s="2"/>
      <c r="F955" s="2"/>
      <c r="G955" s="2"/>
    </row>
    <row r="956" spans="3:7" ht="14.25" customHeight="1">
      <c r="C956" s="2"/>
      <c r="D956" s="2"/>
      <c r="E956" s="2"/>
      <c r="F956" s="2"/>
      <c r="G956" s="2"/>
    </row>
    <row r="957" spans="3:7" ht="14.25" customHeight="1">
      <c r="C957" s="2"/>
      <c r="D957" s="2"/>
      <c r="E957" s="2"/>
      <c r="F957" s="2"/>
      <c r="G957" s="2"/>
    </row>
    <row r="958" spans="3:7" ht="14.25" customHeight="1">
      <c r="C958" s="2"/>
      <c r="D958" s="2"/>
      <c r="E958" s="2"/>
      <c r="F958" s="2"/>
      <c r="G958" s="2"/>
    </row>
    <row r="959" spans="3:7" ht="14.25" customHeight="1">
      <c r="C959" s="2"/>
      <c r="D959" s="2"/>
      <c r="E959" s="2"/>
      <c r="F959" s="2"/>
      <c r="G959" s="2"/>
    </row>
    <row r="960" spans="3:7" ht="14.25" customHeight="1">
      <c r="C960" s="2"/>
      <c r="D960" s="2"/>
      <c r="E960" s="2"/>
      <c r="F960" s="2"/>
      <c r="G960" s="2"/>
    </row>
    <row r="961" spans="3:7" ht="14.25" customHeight="1">
      <c r="C961" s="2"/>
      <c r="D961" s="2"/>
      <c r="E961" s="2"/>
      <c r="F961" s="2"/>
      <c r="G961" s="2"/>
    </row>
    <row r="962" spans="3:7" ht="14.25" customHeight="1">
      <c r="C962" s="2"/>
      <c r="D962" s="2"/>
      <c r="E962" s="2"/>
      <c r="F962" s="2"/>
      <c r="G962" s="2"/>
    </row>
    <row r="963" spans="3:7" ht="14.25" customHeight="1">
      <c r="C963" s="2"/>
      <c r="D963" s="2"/>
      <c r="E963" s="2"/>
      <c r="F963" s="2"/>
      <c r="G963" s="2"/>
    </row>
    <row r="964" spans="3:7" ht="14.25" customHeight="1">
      <c r="C964" s="2"/>
      <c r="D964" s="2"/>
      <c r="E964" s="2"/>
      <c r="F964" s="2"/>
      <c r="G964" s="2"/>
    </row>
    <row r="965" spans="3:7" ht="14.25" customHeight="1">
      <c r="C965" s="2"/>
      <c r="D965" s="2"/>
      <c r="E965" s="2"/>
      <c r="F965" s="2"/>
      <c r="G965" s="2"/>
    </row>
    <row r="966" spans="3:7" ht="14.25" customHeight="1">
      <c r="C966" s="2"/>
      <c r="D966" s="2"/>
      <c r="E966" s="2"/>
      <c r="F966" s="2"/>
      <c r="G966" s="2"/>
    </row>
    <row r="967" spans="3:7" ht="14.25" customHeight="1">
      <c r="C967" s="2"/>
      <c r="D967" s="2"/>
      <c r="E967" s="2"/>
      <c r="F967" s="2"/>
      <c r="G967" s="2"/>
    </row>
    <row r="968" spans="3:7" ht="14.25" customHeight="1">
      <c r="C968" s="2"/>
      <c r="D968" s="2"/>
      <c r="E968" s="2"/>
      <c r="F968" s="2"/>
      <c r="G968" s="2"/>
    </row>
    <row r="969" spans="3:7" ht="14.25" customHeight="1">
      <c r="C969" s="2"/>
      <c r="D969" s="2"/>
      <c r="E969" s="2"/>
      <c r="F969" s="2"/>
      <c r="G969" s="2"/>
    </row>
    <row r="970" spans="3:7" ht="14.25" customHeight="1">
      <c r="C970" s="2"/>
      <c r="D970" s="2"/>
      <c r="E970" s="2"/>
      <c r="F970" s="2"/>
      <c r="G970" s="2"/>
    </row>
    <row r="971" spans="3:7" ht="14.25" customHeight="1">
      <c r="C971" s="2"/>
      <c r="D971" s="2"/>
      <c r="E971" s="2"/>
      <c r="F971" s="2"/>
      <c r="G971" s="2"/>
    </row>
    <row r="972" spans="3:7" ht="14.25" customHeight="1">
      <c r="C972" s="2"/>
      <c r="D972" s="2"/>
      <c r="E972" s="2"/>
      <c r="F972" s="2"/>
      <c r="G972" s="2"/>
    </row>
    <row r="973" spans="3:7" ht="14.25" customHeight="1">
      <c r="C973" s="2"/>
      <c r="D973" s="2"/>
      <c r="E973" s="2"/>
      <c r="F973" s="2"/>
      <c r="G973" s="2"/>
    </row>
    <row r="974" spans="3:7" ht="14.25" customHeight="1">
      <c r="C974" s="2"/>
      <c r="D974" s="2"/>
      <c r="E974" s="2"/>
      <c r="F974" s="2"/>
      <c r="G974" s="2"/>
    </row>
    <row r="975" spans="3:7" ht="14.25" customHeight="1">
      <c r="C975" s="2"/>
      <c r="D975" s="2"/>
      <c r="E975" s="2"/>
      <c r="F975" s="2"/>
      <c r="G975" s="2"/>
    </row>
    <row r="976" spans="3:7" ht="14.25" customHeight="1">
      <c r="C976" s="2"/>
      <c r="D976" s="2"/>
      <c r="E976" s="2"/>
      <c r="F976" s="2"/>
      <c r="G976" s="2"/>
    </row>
    <row r="977" spans="3:7" ht="14.25" customHeight="1">
      <c r="C977" s="2"/>
      <c r="D977" s="2"/>
      <c r="E977" s="2"/>
      <c r="F977" s="2"/>
      <c r="G977" s="2"/>
    </row>
    <row r="978" spans="3:7" ht="14.25" customHeight="1">
      <c r="C978" s="2"/>
      <c r="D978" s="2"/>
      <c r="E978" s="2"/>
      <c r="F978" s="2"/>
      <c r="G978" s="2"/>
    </row>
    <row r="979" spans="3:7" ht="14.25" customHeight="1">
      <c r="C979" s="2"/>
      <c r="D979" s="2"/>
      <c r="E979" s="2"/>
      <c r="F979" s="2"/>
      <c r="G979" s="2"/>
    </row>
    <row r="980" spans="3:7" ht="14.25" customHeight="1">
      <c r="C980" s="2"/>
      <c r="D980" s="2"/>
      <c r="E980" s="2"/>
      <c r="F980" s="2"/>
      <c r="G980" s="2"/>
    </row>
    <row r="981" spans="3:7" ht="14.25" customHeight="1">
      <c r="C981" s="2"/>
      <c r="D981" s="2"/>
      <c r="E981" s="2"/>
      <c r="F981" s="2"/>
      <c r="G981" s="2"/>
    </row>
    <row r="982" spans="3:7" ht="14.25" customHeight="1">
      <c r="C982" s="2"/>
      <c r="D982" s="2"/>
      <c r="E982" s="2"/>
      <c r="F982" s="2"/>
      <c r="G982" s="2"/>
    </row>
    <row r="983" spans="3:7" ht="14.25" customHeight="1">
      <c r="C983" s="2"/>
      <c r="D983" s="2"/>
      <c r="E983" s="2"/>
      <c r="F983" s="2"/>
      <c r="G983" s="2"/>
    </row>
    <row r="984" spans="3:7" ht="14.25" customHeight="1">
      <c r="C984" s="2"/>
      <c r="D984" s="2"/>
      <c r="E984" s="2"/>
      <c r="F984" s="2"/>
      <c r="G984" s="2"/>
    </row>
    <row r="985" spans="3:7" ht="14.25" customHeight="1">
      <c r="C985" s="2"/>
      <c r="D985" s="2"/>
      <c r="E985" s="2"/>
      <c r="F985" s="2"/>
      <c r="G985" s="2"/>
    </row>
    <row r="986" spans="3:7" ht="14.25" customHeight="1">
      <c r="C986" s="2"/>
      <c r="D986" s="2"/>
      <c r="E986" s="2"/>
      <c r="F986" s="2"/>
      <c r="G986" s="2"/>
    </row>
    <row r="987" spans="3:7" ht="14.25" customHeight="1">
      <c r="C987" s="2"/>
      <c r="D987" s="2"/>
      <c r="E987" s="2"/>
      <c r="F987" s="2"/>
      <c r="G987" s="2"/>
    </row>
    <row r="988" spans="3:7" ht="14.25" customHeight="1">
      <c r="C988" s="2"/>
      <c r="D988" s="2"/>
      <c r="E988" s="2"/>
      <c r="F988" s="2"/>
      <c r="G988" s="2"/>
    </row>
    <row r="989" spans="3:7" ht="14.25" customHeight="1">
      <c r="C989" s="2"/>
      <c r="D989" s="2"/>
      <c r="E989" s="2"/>
      <c r="F989" s="2"/>
      <c r="G989" s="2"/>
    </row>
    <row r="990" spans="3:7" ht="14.25" customHeight="1">
      <c r="C990" s="2"/>
      <c r="D990" s="2"/>
      <c r="E990" s="2"/>
      <c r="F990" s="2"/>
      <c r="G990" s="2"/>
    </row>
    <row r="991" spans="3:7" ht="14.25" customHeight="1">
      <c r="C991" s="2"/>
      <c r="D991" s="2"/>
      <c r="E991" s="2"/>
      <c r="F991" s="2"/>
      <c r="G991" s="2"/>
    </row>
    <row r="992" spans="3:7" ht="14.25" customHeight="1">
      <c r="C992" s="2"/>
      <c r="D992" s="2"/>
      <c r="E992" s="2"/>
      <c r="F992" s="2"/>
      <c r="G992" s="2"/>
    </row>
    <row r="993" spans="3:7" ht="14.25" customHeight="1">
      <c r="C993" s="2"/>
      <c r="D993" s="2"/>
      <c r="E993" s="2"/>
      <c r="F993" s="2"/>
      <c r="G993" s="2"/>
    </row>
    <row r="994" spans="3:7" ht="14.25" customHeight="1">
      <c r="C994" s="2"/>
      <c r="D994" s="2"/>
      <c r="E994" s="2"/>
      <c r="F994" s="2"/>
      <c r="G994" s="2"/>
    </row>
    <row r="995" spans="3:7" ht="14.25" customHeight="1">
      <c r="C995" s="2"/>
      <c r="D995" s="2"/>
      <c r="E995" s="2"/>
      <c r="F995" s="2"/>
      <c r="G995" s="2"/>
    </row>
    <row r="996" spans="3:7" ht="14.25" customHeight="1">
      <c r="C996" s="2"/>
      <c r="D996" s="2"/>
      <c r="E996" s="2"/>
      <c r="F996" s="2"/>
      <c r="G996" s="2"/>
    </row>
    <row r="997" spans="3:7" ht="14.25" customHeight="1">
      <c r="C997" s="2"/>
      <c r="D997" s="2"/>
      <c r="E997" s="2"/>
      <c r="F997" s="2"/>
      <c r="G997" s="2"/>
    </row>
    <row r="998" spans="3:7" ht="14.25" customHeight="1">
      <c r="C998" s="2"/>
      <c r="D998" s="2"/>
      <c r="E998" s="2"/>
      <c r="F998" s="2"/>
      <c r="G998" s="2"/>
    </row>
    <row r="999" spans="3:7" ht="14.25" customHeight="1">
      <c r="C999" s="2"/>
      <c r="D999" s="2"/>
      <c r="E999" s="2"/>
      <c r="F999" s="2"/>
      <c r="G999" s="2"/>
    </row>
    <row r="1000" spans="3:7" ht="14.25" customHeight="1">
      <c r="C1000" s="2"/>
      <c r="D1000" s="2"/>
      <c r="E1000" s="2"/>
      <c r="F1000" s="2"/>
      <c r="G1000" s="2"/>
    </row>
  </sheetData>
  <mergeCells count="5">
    <mergeCell ref="B26:D26"/>
    <mergeCell ref="J5:K5"/>
    <mergeCell ref="C24:C25"/>
    <mergeCell ref="B16:B25"/>
    <mergeCell ref="C19:C20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3148B-48CF-43F7-A56F-9E05593F142C}">
  <dimension ref="B2:M29"/>
  <sheetViews>
    <sheetView zoomScale="107" workbookViewId="0">
      <selection activeCell="B19" sqref="B19"/>
    </sheetView>
  </sheetViews>
  <sheetFormatPr defaultRowHeight="14"/>
  <cols>
    <col min="2" max="2" width="67" customWidth="1"/>
    <col min="3" max="8" width="13.58203125" customWidth="1"/>
    <col min="9" max="9" width="12.83203125" customWidth="1"/>
    <col min="10" max="10" width="12" bestFit="1" customWidth="1"/>
    <col min="11" max="11" width="11.33203125" customWidth="1"/>
    <col min="12" max="12" width="17.58203125" bestFit="1" customWidth="1"/>
  </cols>
  <sheetData>
    <row r="2" spans="2:13" ht="18">
      <c r="B2" s="1" t="s">
        <v>436</v>
      </c>
      <c r="C2" s="257"/>
      <c r="D2" s="257"/>
      <c r="E2" s="257"/>
      <c r="F2" s="257"/>
      <c r="G2" s="317"/>
      <c r="H2" s="314"/>
    </row>
    <row r="3" spans="2:13" ht="14.5" thickBot="1">
      <c r="D3" s="314"/>
      <c r="E3" s="314"/>
      <c r="F3" s="342"/>
      <c r="G3" s="342"/>
      <c r="H3" s="314"/>
    </row>
    <row r="4" spans="2:13" ht="14.5">
      <c r="B4" s="315"/>
      <c r="C4" s="397" t="s">
        <v>356</v>
      </c>
      <c r="D4" s="398" t="s">
        <v>216</v>
      </c>
      <c r="E4" s="398" t="s">
        <v>357</v>
      </c>
      <c r="F4" s="399" t="s">
        <v>358</v>
      </c>
      <c r="G4" s="399" t="s">
        <v>30</v>
      </c>
      <c r="H4" s="400" t="s">
        <v>371</v>
      </c>
    </row>
    <row r="5" spans="2:13" ht="15">
      <c r="B5" s="316" t="s">
        <v>359</v>
      </c>
      <c r="C5" s="401" t="s">
        <v>360</v>
      </c>
      <c r="D5" s="401" t="s">
        <v>360</v>
      </c>
      <c r="E5" s="401" t="s">
        <v>360</v>
      </c>
      <c r="F5" s="402" t="s">
        <v>361</v>
      </c>
      <c r="G5" s="402" t="s">
        <v>361</v>
      </c>
      <c r="H5" s="403" t="s">
        <v>361</v>
      </c>
    </row>
    <row r="6" spans="2:13">
      <c r="B6" s="303" t="s">
        <v>370</v>
      </c>
      <c r="C6" s="311">
        <v>29639.45</v>
      </c>
      <c r="D6" s="312">
        <v>39912.334000000003</v>
      </c>
      <c r="E6" s="312">
        <v>37471.309000000001</v>
      </c>
      <c r="F6" s="414">
        <v>38097.059512691805</v>
      </c>
      <c r="G6" s="343">
        <v>40131.296944451366</v>
      </c>
      <c r="H6" s="343">
        <f>SUM('3.4 (a) Resource Changes'!I162-'3.4 (a) Resource Changes'!H162)</f>
        <v>40449.474122401138</v>
      </c>
      <c r="I6" s="328"/>
      <c r="J6" s="376"/>
      <c r="K6" s="264"/>
      <c r="L6" s="264"/>
      <c r="M6" s="264"/>
    </row>
    <row r="7" spans="2:13" ht="14.5">
      <c r="B7" s="393" t="s">
        <v>362</v>
      </c>
      <c r="C7" s="330">
        <v>-12193.079</v>
      </c>
      <c r="D7" s="331">
        <v>-12056.609</v>
      </c>
      <c r="E7" s="331">
        <v>-12223.334999999999</v>
      </c>
      <c r="F7" s="415">
        <v>-14878.012000000001</v>
      </c>
      <c r="G7" s="382">
        <v>-15696.588</v>
      </c>
      <c r="H7" s="382">
        <v>-19886.432678084813</v>
      </c>
      <c r="I7" s="375"/>
      <c r="J7" s="376"/>
      <c r="K7" s="377"/>
      <c r="L7" s="376"/>
      <c r="M7" s="264"/>
    </row>
    <row r="8" spans="2:13" ht="14.5">
      <c r="B8" s="393" t="s">
        <v>363</v>
      </c>
      <c r="C8" s="332">
        <v>289.60000000000002</v>
      </c>
      <c r="D8" s="333">
        <v>3181.625</v>
      </c>
      <c r="E8" s="333">
        <v>3309.3090000000002</v>
      </c>
      <c r="F8" s="416">
        <v>3724.866</v>
      </c>
      <c r="G8" s="383">
        <v>4435.0780000000004</v>
      </c>
      <c r="H8" s="384">
        <v>5209.4401928794287</v>
      </c>
      <c r="I8" s="375"/>
      <c r="J8" s="376"/>
      <c r="K8" s="377"/>
      <c r="L8" s="376"/>
      <c r="M8" s="378"/>
    </row>
    <row r="9" spans="2:13" ht="15">
      <c r="B9" s="394" t="s">
        <v>364</v>
      </c>
      <c r="C9" s="334">
        <v>17735.970999999998</v>
      </c>
      <c r="D9" s="334">
        <v>31037.350000000002</v>
      </c>
      <c r="E9" s="334">
        <v>28557.283000000003</v>
      </c>
      <c r="F9" s="417">
        <v>26943.913512691804</v>
      </c>
      <c r="G9" s="344">
        <v>28869.787436087157</v>
      </c>
      <c r="H9" s="389">
        <f>SUM(H6:H8)</f>
        <v>25772.481637195753</v>
      </c>
      <c r="I9" s="390"/>
      <c r="J9" s="379"/>
      <c r="K9" s="377"/>
      <c r="L9" s="264"/>
      <c r="M9" s="264"/>
    </row>
    <row r="10" spans="2:13">
      <c r="B10" s="394" t="s">
        <v>365</v>
      </c>
      <c r="C10" s="335">
        <v>4260.4970000000003</v>
      </c>
      <c r="D10" s="336">
        <v>5230.4989999999998</v>
      </c>
      <c r="E10" s="336">
        <v>5224.299</v>
      </c>
      <c r="F10" s="418">
        <v>6412.3700047880147</v>
      </c>
      <c r="G10" s="345">
        <v>6423.5600618754816</v>
      </c>
      <c r="H10" s="380">
        <f>'3.4 (b) Capital Changes'!G46</f>
        <v>5629.7804028657592</v>
      </c>
      <c r="I10" s="329"/>
      <c r="J10" s="264"/>
      <c r="K10" s="264"/>
      <c r="L10" s="264"/>
      <c r="M10" s="264"/>
    </row>
    <row r="11" spans="2:13" ht="16">
      <c r="B11" s="394" t="s">
        <v>380</v>
      </c>
      <c r="C11" s="335">
        <v>21996.467999999997</v>
      </c>
      <c r="D11" s="337">
        <v>36267.849000000002</v>
      </c>
      <c r="E11" s="337">
        <v>33781.582000000002</v>
      </c>
      <c r="F11" s="419">
        <v>33356.283517479817</v>
      </c>
      <c r="G11" s="344">
        <v>35293.346518793085</v>
      </c>
      <c r="H11" s="388">
        <f>SUM(H9:H10)</f>
        <v>31402.262040061512</v>
      </c>
      <c r="I11" s="328"/>
      <c r="J11" s="378"/>
      <c r="K11" s="264"/>
      <c r="L11" s="264"/>
      <c r="M11" s="264"/>
    </row>
    <row r="12" spans="2:13" ht="14.5">
      <c r="B12" s="395" t="s">
        <v>366</v>
      </c>
      <c r="C12" s="338">
        <v>-1018.614</v>
      </c>
      <c r="D12" s="339">
        <v>-1060.0150000000001</v>
      </c>
      <c r="E12" s="339">
        <v>-532.75800000000004</v>
      </c>
      <c r="F12" s="420">
        <v>-2087.5474728511563</v>
      </c>
      <c r="G12" s="346">
        <v>-2522.6047083646099</v>
      </c>
      <c r="H12" s="386">
        <f>SUM(-'3.4 (a) Resource Changes'!F162-'3.4 (a) Resource Changes'!G162)</f>
        <v>-2103.16542759405</v>
      </c>
      <c r="I12" s="387"/>
      <c r="J12" s="378"/>
      <c r="K12" s="264"/>
      <c r="L12" s="264"/>
      <c r="M12" s="264"/>
    </row>
    <row r="13" spans="2:13" ht="16.5" thickBot="1">
      <c r="B13" s="396" t="s">
        <v>381</v>
      </c>
      <c r="C13" s="340">
        <v>20977.853999999996</v>
      </c>
      <c r="D13" s="341">
        <v>35207.834000000003</v>
      </c>
      <c r="E13" s="341">
        <v>33248.824000000001</v>
      </c>
      <c r="F13" s="421">
        <v>31268.736044628662</v>
      </c>
      <c r="G13" s="381">
        <v>32770.741810428481</v>
      </c>
      <c r="H13" s="391">
        <f>SUM(H11:H12)</f>
        <v>29299.096612467463</v>
      </c>
      <c r="I13" s="390"/>
      <c r="J13" s="328"/>
    </row>
    <row r="14" spans="2:13" ht="14.5">
      <c r="B14" s="313"/>
      <c r="C14" s="313"/>
      <c r="D14" s="313"/>
      <c r="H14" s="385"/>
    </row>
    <row r="15" spans="2:13">
      <c r="B15" s="465" t="s">
        <v>367</v>
      </c>
      <c r="C15" s="466"/>
      <c r="D15" s="466"/>
      <c r="F15" s="257"/>
      <c r="G15" s="257"/>
      <c r="J15" s="328"/>
    </row>
    <row r="16" spans="2:13">
      <c r="B16" s="465" t="s">
        <v>368</v>
      </c>
      <c r="C16" s="466"/>
      <c r="D16" s="466"/>
      <c r="G16" s="329"/>
    </row>
    <row r="17" spans="2:11">
      <c r="B17" s="465" t="s">
        <v>369</v>
      </c>
      <c r="C17" s="466"/>
      <c r="D17" s="466"/>
    </row>
    <row r="18" spans="2:11" ht="14.5">
      <c r="B18" s="467"/>
      <c r="C18" s="467"/>
      <c r="D18" s="467"/>
      <c r="E18" s="467"/>
      <c r="F18" s="467"/>
      <c r="G18" s="467"/>
    </row>
    <row r="19" spans="2:11">
      <c r="C19" s="375"/>
    </row>
    <row r="21" spans="2:11">
      <c r="E21" s="347"/>
    </row>
    <row r="24" spans="2:11">
      <c r="D24" s="149"/>
    </row>
    <row r="25" spans="2:11">
      <c r="B25" s="314"/>
    </row>
    <row r="29" spans="2:11">
      <c r="K29" s="328"/>
    </row>
  </sheetData>
  <mergeCells count="4">
    <mergeCell ref="B15:D15"/>
    <mergeCell ref="B16:D16"/>
    <mergeCell ref="B17:D17"/>
    <mergeCell ref="B18:G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2.58203125" defaultRowHeight="15" customHeight="1"/>
  <cols>
    <col min="1" max="1" width="2.58203125" customWidth="1"/>
    <col min="2" max="2" width="73.58203125" customWidth="1"/>
    <col min="3" max="3" width="14.08203125" customWidth="1"/>
    <col min="4" max="26" width="8" customWidth="1"/>
  </cols>
  <sheetData>
    <row r="1" spans="1:26" ht="15" customHeight="1">
      <c r="A1" s="27"/>
      <c r="B1" s="31" t="s">
        <v>214</v>
      </c>
      <c r="C1" s="3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" customHeight="1">
      <c r="A2" s="27"/>
      <c r="B2" s="33"/>
      <c r="C2" s="34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customHeight="1">
      <c r="A3" s="86"/>
      <c r="B3" s="468" t="s">
        <v>215</v>
      </c>
      <c r="C3" s="35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75" customHeight="1">
      <c r="A4" s="87"/>
      <c r="B4" s="469"/>
      <c r="C4" s="36" t="s">
        <v>216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5" customHeight="1">
      <c r="A5" s="86"/>
      <c r="B5" s="88" t="s">
        <v>217</v>
      </c>
      <c r="C5" s="89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5" customHeight="1">
      <c r="A6" s="86"/>
      <c r="B6" s="38" t="s">
        <v>218</v>
      </c>
      <c r="C6" s="90" t="s">
        <v>219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5" customHeight="1">
      <c r="A7" s="86"/>
      <c r="B7" s="38" t="s">
        <v>220</v>
      </c>
      <c r="C7" s="46">
        <v>1649.1464355183771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5" customHeight="1">
      <c r="A8" s="86"/>
      <c r="B8" s="38" t="s">
        <v>221</v>
      </c>
      <c r="C8" s="46">
        <v>84.310299463999996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5" customHeight="1">
      <c r="A9" s="86"/>
      <c r="B9" s="39" t="s">
        <v>222</v>
      </c>
      <c r="C9" s="40">
        <v>1733.4567349823772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5" customHeight="1">
      <c r="A10" s="27"/>
      <c r="B10" s="41"/>
      <c r="C10" s="41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5" customHeight="1">
      <c r="A11" s="86"/>
      <c r="B11" s="88" t="s">
        <v>223</v>
      </c>
      <c r="C11" s="89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" customHeight="1">
      <c r="A12" s="86"/>
      <c r="B12" s="42" t="s">
        <v>224</v>
      </c>
      <c r="C12" s="40" t="s">
        <v>219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5" customHeight="1">
      <c r="A13" s="27"/>
      <c r="B13" s="41"/>
      <c r="C13" s="41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5" customHeight="1">
      <c r="A14" s="86"/>
      <c r="B14" s="88" t="s">
        <v>225</v>
      </c>
      <c r="C14" s="89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5" customHeight="1">
      <c r="A15" s="86"/>
      <c r="B15" s="91" t="s">
        <v>226</v>
      </c>
      <c r="C15" s="43" t="s">
        <v>219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5" customHeight="1">
      <c r="A16" s="86"/>
      <c r="B16" s="91" t="s">
        <v>227</v>
      </c>
      <c r="C16" s="43">
        <v>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5" customHeight="1">
      <c r="A17" s="86"/>
      <c r="B17" s="44" t="s">
        <v>228</v>
      </c>
      <c r="C17" s="45">
        <v>0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5" customHeight="1">
      <c r="A18" s="27"/>
      <c r="B18" s="41"/>
      <c r="C18" s="4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" customHeight="1">
      <c r="A19" s="86"/>
      <c r="B19" s="88" t="s">
        <v>229</v>
      </c>
      <c r="C19" s="89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5" customHeight="1">
      <c r="A20" s="86"/>
      <c r="B20" s="92" t="s">
        <v>230</v>
      </c>
      <c r="C20" s="4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5" customHeight="1">
      <c r="A21" s="86"/>
      <c r="B21" s="93" t="s">
        <v>231</v>
      </c>
      <c r="C21" s="47">
        <v>133.6435238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5" customHeight="1">
      <c r="A22" s="94"/>
      <c r="B22" s="95" t="s">
        <v>232</v>
      </c>
      <c r="C22" s="48">
        <v>6.1803238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5" customHeight="1">
      <c r="A23" s="86"/>
      <c r="B23" s="50" t="s">
        <v>233</v>
      </c>
      <c r="C23" s="46">
        <v>1.415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" customHeight="1">
      <c r="A24" s="86"/>
      <c r="B24" s="50" t="s">
        <v>234</v>
      </c>
      <c r="C24" s="46">
        <v>4.7653238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" customHeight="1">
      <c r="A25" s="94"/>
      <c r="B25" s="95" t="s">
        <v>235</v>
      </c>
      <c r="C25" s="48">
        <v>93.106999999999999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5" customHeight="1">
      <c r="A26" s="86"/>
      <c r="B26" s="50" t="s">
        <v>236</v>
      </c>
      <c r="C26" s="46">
        <v>18.111999999999998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" customHeight="1">
      <c r="A27" s="86"/>
      <c r="B27" s="50" t="s">
        <v>237</v>
      </c>
      <c r="C27" s="46">
        <v>7.0749999999999993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5" customHeight="1">
      <c r="A28" s="86"/>
      <c r="B28" s="50" t="s">
        <v>238</v>
      </c>
      <c r="C28" s="46">
        <v>67.92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" customHeight="1">
      <c r="A29" s="94"/>
      <c r="B29" s="95" t="s">
        <v>239</v>
      </c>
      <c r="C29" s="48">
        <v>0.3962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5" customHeight="1">
      <c r="A30" s="86"/>
      <c r="B30" s="50" t="s">
        <v>240</v>
      </c>
      <c r="C30" s="46">
        <v>0.14149999999999999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5" customHeight="1">
      <c r="A31" s="86"/>
      <c r="B31" s="50" t="s">
        <v>241</v>
      </c>
      <c r="C31" s="46">
        <v>0.25469999999999998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5" customHeight="1">
      <c r="A32" s="86"/>
      <c r="B32" s="95" t="s">
        <v>201</v>
      </c>
      <c r="C32" s="48">
        <v>2.83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5" customHeight="1">
      <c r="A33" s="94"/>
      <c r="B33" s="50" t="s">
        <v>242</v>
      </c>
      <c r="C33" s="46">
        <v>2.83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5" customHeight="1">
      <c r="A34" s="86"/>
      <c r="B34" s="95" t="s">
        <v>243</v>
      </c>
      <c r="C34" s="48">
        <v>31.13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5" customHeight="1">
      <c r="A35" s="86"/>
      <c r="B35" s="50" t="s">
        <v>244</v>
      </c>
      <c r="C35" s="46">
        <v>14.149999999999999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5" customHeight="1">
      <c r="A36" s="86"/>
      <c r="B36" s="50" t="s">
        <v>245</v>
      </c>
      <c r="C36" s="46">
        <v>16.98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" customHeight="1">
      <c r="A37" s="86"/>
      <c r="B37" s="91" t="s">
        <v>246</v>
      </c>
      <c r="C37" s="43">
        <v>133.6435238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5" customHeight="1">
      <c r="A38" s="86"/>
      <c r="B38" s="92" t="s">
        <v>247</v>
      </c>
      <c r="C38" s="4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5" customHeight="1">
      <c r="A39" s="86"/>
      <c r="B39" s="93" t="s">
        <v>231</v>
      </c>
      <c r="C39" s="47">
        <v>1.1931279999999997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5" customHeight="1">
      <c r="A40" s="94"/>
      <c r="B40" s="95" t="s">
        <v>232</v>
      </c>
      <c r="C40" s="46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5" customHeight="1">
      <c r="A41" s="86"/>
      <c r="B41" s="50" t="s">
        <v>248</v>
      </c>
      <c r="C41" s="46">
        <v>0.96672799999999981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5" customHeight="1">
      <c r="A42" s="86"/>
      <c r="B42" s="50" t="s">
        <v>249</v>
      </c>
      <c r="C42" s="46">
        <v>0.22639999999999999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5" customHeight="1">
      <c r="A43" s="86"/>
      <c r="B43" s="91" t="s">
        <v>250</v>
      </c>
      <c r="C43" s="43">
        <v>1.1931279999999997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5" customHeight="1">
      <c r="A44" s="86"/>
      <c r="B44" s="44" t="s">
        <v>251</v>
      </c>
      <c r="C44" s="51">
        <v>134.8366518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5" customHeight="1">
      <c r="A45" s="27"/>
      <c r="B45" s="41"/>
      <c r="C45" s="41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5" customHeight="1">
      <c r="A46" s="86"/>
      <c r="B46" s="88" t="s">
        <v>252</v>
      </c>
      <c r="C46" s="89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" customHeight="1">
      <c r="A47" s="86"/>
      <c r="B47" s="96" t="s">
        <v>230</v>
      </c>
      <c r="C47" s="4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" customHeight="1">
      <c r="A48" s="86"/>
      <c r="B48" s="93" t="s">
        <v>253</v>
      </c>
      <c r="C48" s="52" t="s">
        <v>219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5" customHeight="1">
      <c r="A49" s="94"/>
      <c r="B49" s="95" t="s">
        <v>254</v>
      </c>
      <c r="C49" s="48">
        <v>13.414199999999999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5" customHeight="1">
      <c r="A50" s="86"/>
      <c r="B50" s="50" t="s">
        <v>255</v>
      </c>
      <c r="C50" s="46">
        <v>13.414199999999999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5" customHeight="1">
      <c r="A51" s="86"/>
      <c r="B51" s="91" t="s">
        <v>256</v>
      </c>
      <c r="C51" s="43">
        <v>13.414199999999999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5" customHeight="1">
      <c r="A52" s="94"/>
      <c r="B52" s="42" t="s">
        <v>257</v>
      </c>
      <c r="C52" s="51">
        <v>13.414199999999999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5" customHeight="1">
      <c r="A54" s="86"/>
      <c r="B54" s="88" t="s">
        <v>258</v>
      </c>
      <c r="C54" s="89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5" customHeight="1">
      <c r="A55" s="86"/>
      <c r="B55" s="96" t="s">
        <v>230</v>
      </c>
      <c r="C55" s="4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5" customHeight="1">
      <c r="A56" s="86"/>
      <c r="B56" s="93" t="s">
        <v>259</v>
      </c>
      <c r="C56" s="47">
        <v>8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5" customHeight="1">
      <c r="A57" s="86"/>
      <c r="B57" s="97" t="s">
        <v>260</v>
      </c>
      <c r="C57" s="53">
        <v>8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5" customHeight="1">
      <c r="A58" s="86"/>
      <c r="B58" s="96" t="s">
        <v>230</v>
      </c>
      <c r="C58" s="46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5" customHeight="1">
      <c r="A59" s="86"/>
      <c r="B59" s="93" t="s">
        <v>253</v>
      </c>
      <c r="C59" s="47">
        <v>122.07529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" customHeight="1">
      <c r="A60" s="86"/>
      <c r="B60" s="95" t="s">
        <v>235</v>
      </c>
      <c r="C60" s="48">
        <v>56.300000000000004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5" customHeight="1">
      <c r="A61" s="86"/>
      <c r="B61" s="50" t="s">
        <v>261</v>
      </c>
      <c r="C61" s="46">
        <v>33.78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" customHeight="1">
      <c r="A62" s="86"/>
      <c r="B62" s="50" t="s">
        <v>262</v>
      </c>
      <c r="C62" s="46">
        <v>16.89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5" customHeight="1">
      <c r="A63" s="86"/>
      <c r="B63" s="50" t="s">
        <v>263</v>
      </c>
      <c r="C63" s="46">
        <v>5.63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" customHeight="1">
      <c r="A64" s="86"/>
      <c r="B64" s="95" t="s">
        <v>239</v>
      </c>
      <c r="C64" s="48">
        <v>8.4449999999999997E-2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5" customHeight="1">
      <c r="A65" s="86"/>
      <c r="B65" s="54" t="s">
        <v>264</v>
      </c>
      <c r="C65" s="46">
        <v>8.4449999999999997E-2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5" customHeight="1">
      <c r="A66" s="86"/>
      <c r="B66" s="95" t="s">
        <v>265</v>
      </c>
      <c r="C66" s="48">
        <v>1.0134000000000001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5" customHeight="1">
      <c r="A67" s="94"/>
      <c r="B67" s="54" t="s">
        <v>266</v>
      </c>
      <c r="C67" s="46">
        <v>0.45040000000000002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5" customHeight="1">
      <c r="A68" s="86"/>
      <c r="B68" s="54" t="s">
        <v>267</v>
      </c>
      <c r="C68" s="46">
        <v>0.56300000000000006</v>
      </c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5" customHeight="1">
      <c r="A69" s="94"/>
      <c r="B69" s="95" t="s">
        <v>268</v>
      </c>
      <c r="C69" s="48">
        <v>48.361699999999999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5" customHeight="1">
      <c r="A70" s="94"/>
      <c r="B70" s="50" t="s">
        <v>269</v>
      </c>
      <c r="C70" s="55">
        <v>48.361699999999999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5" customHeight="1">
      <c r="A71" s="94"/>
      <c r="B71" s="95" t="s">
        <v>243</v>
      </c>
      <c r="C71" s="48">
        <v>16.315740000000002</v>
      </c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5" customHeight="1">
      <c r="A72" s="94"/>
      <c r="B72" s="50" t="s">
        <v>270</v>
      </c>
      <c r="C72" s="46">
        <v>2.2520000000000002</v>
      </c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5" customHeight="1">
      <c r="A73" s="86"/>
      <c r="B73" s="50" t="s">
        <v>271</v>
      </c>
      <c r="C73" s="46">
        <v>0.56300000000000006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5" customHeight="1">
      <c r="A74" s="94"/>
      <c r="B74" s="50" t="s">
        <v>272</v>
      </c>
      <c r="C74" s="46">
        <v>1.6777400000000002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5" customHeight="1">
      <c r="A75" s="86"/>
      <c r="B75" s="79" t="s">
        <v>273</v>
      </c>
      <c r="C75" s="53">
        <v>11.823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5" customHeight="1">
      <c r="A76" s="86"/>
      <c r="B76" s="92" t="s">
        <v>230</v>
      </c>
      <c r="C76" s="46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5" customHeight="1">
      <c r="A77" s="86"/>
      <c r="B77" s="93" t="s">
        <v>274</v>
      </c>
      <c r="C77" s="56">
        <v>22.190999999999999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5" customHeight="1">
      <c r="A78" s="86"/>
      <c r="B78" s="50" t="s">
        <v>275</v>
      </c>
      <c r="C78" s="46">
        <v>22.190999999999999</v>
      </c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5" customHeight="1">
      <c r="A79" s="86"/>
      <c r="B79" s="57" t="s">
        <v>276</v>
      </c>
      <c r="C79" s="43">
        <v>152.26629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5" customHeight="1">
      <c r="A80" s="86"/>
      <c r="B80" s="92" t="s">
        <v>277</v>
      </c>
      <c r="C80" s="46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5" customHeight="1">
      <c r="A81" s="86"/>
      <c r="B81" s="93" t="s">
        <v>231</v>
      </c>
      <c r="C81" s="47">
        <v>204.53789999999998</v>
      </c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5" customHeight="1">
      <c r="A82" s="86"/>
      <c r="B82" s="95" t="s">
        <v>235</v>
      </c>
      <c r="C82" s="46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5" customHeight="1">
      <c r="A83" s="86"/>
      <c r="B83" s="50" t="s">
        <v>278</v>
      </c>
      <c r="C83" s="46">
        <v>4.5040000000000004</v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5" customHeight="1">
      <c r="A84" s="86"/>
      <c r="B84" s="50" t="s">
        <v>279</v>
      </c>
      <c r="C84" s="46">
        <v>179.2029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5" customHeight="1">
      <c r="A85" s="86"/>
      <c r="B85" s="79" t="s">
        <v>280</v>
      </c>
      <c r="C85" s="53">
        <v>20.831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5" customHeight="1">
      <c r="A86" s="94"/>
      <c r="B86" s="92" t="s">
        <v>247</v>
      </c>
      <c r="C86" s="46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5" customHeight="1">
      <c r="A87" s="86"/>
      <c r="B87" s="93" t="s">
        <v>274</v>
      </c>
      <c r="C87" s="47">
        <v>1.7170000000000001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5" customHeight="1">
      <c r="A88" s="86"/>
      <c r="B88" s="50" t="s">
        <v>275</v>
      </c>
      <c r="C88" s="46">
        <v>1.7170000000000001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5" customHeight="1">
      <c r="A89" s="86"/>
      <c r="B89" s="57" t="s">
        <v>281</v>
      </c>
      <c r="C89" s="43">
        <v>206.25489999999999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5" customHeight="1">
      <c r="A90" s="86"/>
      <c r="B90" s="44" t="s">
        <v>282</v>
      </c>
      <c r="C90" s="45">
        <v>358.52118999999999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" customHeight="1">
      <c r="A91" s="86"/>
      <c r="B91" s="44" t="s">
        <v>283</v>
      </c>
      <c r="C91" s="45">
        <v>358.52118999999999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5" customHeight="1">
      <c r="A93" s="86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5" customHeight="1">
      <c r="A95" s="27"/>
      <c r="B95" s="88" t="s">
        <v>284</v>
      </c>
      <c r="C95" s="89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5" customHeight="1">
      <c r="A96" s="27"/>
      <c r="B96" s="78" t="s">
        <v>285</v>
      </c>
      <c r="C96" s="71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5" customHeight="1">
      <c r="A97" s="27"/>
      <c r="B97" s="59" t="s">
        <v>286</v>
      </c>
      <c r="C97" s="46">
        <v>2.0579999999999998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5" customHeight="1">
      <c r="A98" s="27"/>
      <c r="B98" s="98" t="s">
        <v>227</v>
      </c>
      <c r="C98" s="58">
        <v>2.0579999999999998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5" customHeight="1">
      <c r="A99" s="27"/>
      <c r="B99" s="39" t="s">
        <v>287</v>
      </c>
      <c r="C99" s="40">
        <v>2.0579999999999998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5" customHeight="1">
      <c r="A101" s="27"/>
      <c r="B101" s="88" t="s">
        <v>288</v>
      </c>
      <c r="C101" s="89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5" customHeight="1">
      <c r="A102" s="27"/>
      <c r="B102" s="96" t="s">
        <v>289</v>
      </c>
      <c r="C102" s="46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5" customHeight="1">
      <c r="A103" s="27"/>
      <c r="B103" s="59" t="s">
        <v>290</v>
      </c>
      <c r="C103" s="46" t="s">
        <v>219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5" customHeight="1">
      <c r="A104" s="27"/>
      <c r="B104" s="59" t="s">
        <v>291</v>
      </c>
      <c r="C104" s="46" t="s">
        <v>219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5" customHeight="1">
      <c r="A105" s="27"/>
      <c r="B105" s="98" t="s">
        <v>226</v>
      </c>
      <c r="C105" s="58">
        <v>0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5" customHeight="1">
      <c r="A106" s="27"/>
      <c r="B106" s="96" t="s">
        <v>292</v>
      </c>
      <c r="C106" s="46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5" customHeight="1">
      <c r="A107" s="27"/>
      <c r="B107" s="59" t="s">
        <v>293</v>
      </c>
      <c r="C107" s="46">
        <v>0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5" customHeight="1">
      <c r="A108" s="27"/>
      <c r="B108" s="59" t="s">
        <v>294</v>
      </c>
      <c r="C108" s="46">
        <v>0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5" customHeight="1">
      <c r="A109" s="27"/>
      <c r="B109" s="98" t="s">
        <v>227</v>
      </c>
      <c r="C109" s="58">
        <v>0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5" customHeight="1">
      <c r="A110" s="27"/>
      <c r="B110" s="60" t="s">
        <v>295</v>
      </c>
      <c r="C110" s="51">
        <v>0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5" customHeight="1">
      <c r="A111" s="27"/>
      <c r="B111" s="37"/>
      <c r="C111" s="61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5" customHeight="1">
      <c r="A112" s="27"/>
      <c r="B112" s="88" t="s">
        <v>296</v>
      </c>
      <c r="C112" s="89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5" customHeight="1">
      <c r="A113" s="27"/>
      <c r="B113" s="99" t="s">
        <v>297</v>
      </c>
      <c r="C113" s="89">
        <v>0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5" customHeight="1">
      <c r="A114" s="27"/>
      <c r="B114" s="100" t="s">
        <v>230</v>
      </c>
      <c r="C114" s="101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5" customHeight="1">
      <c r="A115" s="27"/>
      <c r="B115" s="102" t="s">
        <v>298</v>
      </c>
      <c r="C115" s="62">
        <v>4.4901552000000002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5" customHeight="1">
      <c r="A116" s="27"/>
      <c r="B116" s="103" t="s">
        <v>299</v>
      </c>
      <c r="C116" s="63">
        <v>0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5" customHeight="1">
      <c r="A117" s="27"/>
      <c r="B117" s="104"/>
      <c r="C117" s="64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5" customHeight="1">
      <c r="A118" s="27"/>
      <c r="B118" s="103" t="s">
        <v>243</v>
      </c>
      <c r="C118" s="63">
        <v>0.28100000000000003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5" customHeight="1">
      <c r="A119" s="27"/>
      <c r="B119" s="104"/>
      <c r="C119" s="64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5" customHeight="1">
      <c r="A120" s="27"/>
      <c r="B120" s="104"/>
      <c r="C120" s="64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5" customHeight="1">
      <c r="A121" s="86"/>
      <c r="B121" s="104" t="s">
        <v>300</v>
      </c>
      <c r="C121" s="64">
        <v>0.28100000000000003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5" customHeight="1">
      <c r="A122" s="27"/>
      <c r="B122" s="103" t="s">
        <v>201</v>
      </c>
      <c r="C122" s="63">
        <v>0.3372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5" customHeight="1">
      <c r="A123" s="27"/>
      <c r="B123" s="104" t="s">
        <v>301</v>
      </c>
      <c r="C123" s="64">
        <v>0.3372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5" customHeight="1">
      <c r="A124" s="27"/>
      <c r="B124" s="104"/>
      <c r="C124" s="64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5" customHeight="1">
      <c r="A125" s="27"/>
      <c r="B125" s="103" t="s">
        <v>232</v>
      </c>
      <c r="C125" s="63">
        <v>0.1686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5" customHeight="1">
      <c r="A126" s="27"/>
      <c r="B126" s="104" t="s">
        <v>302</v>
      </c>
      <c r="C126" s="64">
        <v>0.1686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5" customHeight="1">
      <c r="A127" s="27"/>
      <c r="B127" s="103" t="s">
        <v>265</v>
      </c>
      <c r="C127" s="63">
        <v>0.16275519999999999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5" customHeight="1">
      <c r="A128" s="27"/>
      <c r="B128" s="104"/>
      <c r="C128" s="64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5" customHeight="1">
      <c r="A129" s="27"/>
      <c r="B129" s="104" t="s">
        <v>303</v>
      </c>
      <c r="C129" s="64">
        <v>0.16275519999999999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5" customHeight="1">
      <c r="A130" s="27"/>
      <c r="B130" s="103" t="s">
        <v>304</v>
      </c>
      <c r="C130" s="63">
        <v>3.5406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5" customHeight="1">
      <c r="A131" s="27"/>
      <c r="B131" s="104"/>
      <c r="C131" s="64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5" customHeight="1">
      <c r="A132" s="27"/>
      <c r="B132" s="104" t="s">
        <v>305</v>
      </c>
      <c r="C132" s="64">
        <v>3.5406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5" customHeight="1">
      <c r="A133" s="27"/>
      <c r="B133" s="103"/>
      <c r="C133" s="63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5" customHeight="1">
      <c r="A134" s="27"/>
      <c r="B134" s="104"/>
      <c r="C134" s="64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5" customHeight="1">
      <c r="A135" s="27"/>
      <c r="B135" s="103"/>
      <c r="C135" s="63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5" customHeight="1">
      <c r="A136" s="27"/>
      <c r="B136" s="104"/>
      <c r="C136" s="64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5" customHeight="1">
      <c r="A137" s="27"/>
      <c r="B137" s="100" t="s">
        <v>230</v>
      </c>
      <c r="C137" s="101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5" customHeight="1">
      <c r="A138" s="27"/>
      <c r="B138" s="102" t="s">
        <v>306</v>
      </c>
      <c r="C138" s="62">
        <v>0.22450776000000003</v>
      </c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5" customHeight="1">
      <c r="A139" s="27"/>
      <c r="B139" s="104" t="s">
        <v>275</v>
      </c>
      <c r="C139" s="65">
        <v>0.22450776000000003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5" customHeight="1">
      <c r="A140" s="27"/>
      <c r="B140" s="99" t="s">
        <v>307</v>
      </c>
      <c r="C140" s="43">
        <v>4.7146629600000001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" customHeight="1">
      <c r="A141" s="27"/>
      <c r="B141" s="78" t="s">
        <v>230</v>
      </c>
      <c r="C141" s="71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5" customHeight="1">
      <c r="A142" s="27"/>
      <c r="B142" s="93" t="s">
        <v>308</v>
      </c>
      <c r="C142" s="47">
        <v>8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5" customHeight="1">
      <c r="A143" s="27"/>
      <c r="B143" s="105" t="s">
        <v>309</v>
      </c>
      <c r="C143" s="46">
        <v>8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5" customHeight="1">
      <c r="A144" s="27"/>
      <c r="B144" s="57" t="s">
        <v>310</v>
      </c>
      <c r="C144" s="43">
        <v>12.71466296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5" customHeight="1">
      <c r="A145" s="27"/>
      <c r="B145" s="92" t="s">
        <v>277</v>
      </c>
      <c r="C145" s="46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5" customHeight="1">
      <c r="A146" s="27"/>
      <c r="B146" s="106" t="s">
        <v>311</v>
      </c>
      <c r="C146" s="47">
        <v>8.0928000000000004</v>
      </c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5" customHeight="1">
      <c r="A147" s="27"/>
      <c r="B147" s="95" t="s">
        <v>304</v>
      </c>
      <c r="C147" s="48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5" customHeight="1">
      <c r="A148" s="27"/>
      <c r="B148" s="97" t="s">
        <v>312</v>
      </c>
      <c r="C148" s="53">
        <v>8.0928000000000004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5" customHeight="1">
      <c r="A149" s="27"/>
      <c r="B149" s="78" t="s">
        <v>313</v>
      </c>
      <c r="C149" s="71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5" customHeight="1">
      <c r="A150" s="27"/>
      <c r="B150" s="93" t="s">
        <v>306</v>
      </c>
      <c r="C150" s="47">
        <v>0.40464000000000006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" customHeight="1">
      <c r="A151" s="27"/>
      <c r="B151" s="105" t="s">
        <v>275</v>
      </c>
      <c r="C151" s="53">
        <v>0.40464000000000006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5" customHeight="1">
      <c r="A152" s="27"/>
      <c r="B152" s="57" t="s">
        <v>314</v>
      </c>
      <c r="C152" s="43">
        <v>8.497440000000001</v>
      </c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5" customHeight="1">
      <c r="A153" s="27"/>
      <c r="B153" s="60" t="s">
        <v>315</v>
      </c>
      <c r="C153" s="51">
        <v>21.212102960000003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5" customHeight="1">
      <c r="A154" s="27"/>
      <c r="B154" s="60" t="s">
        <v>316</v>
      </c>
      <c r="C154" s="51">
        <v>21.212102960000003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5" customHeight="1">
      <c r="A155" s="27"/>
      <c r="B155" s="66"/>
      <c r="C155" s="6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5" customHeight="1">
      <c r="A156" s="27"/>
      <c r="B156" s="57" t="s">
        <v>317</v>
      </c>
      <c r="C156" s="43" t="s">
        <v>216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5" customHeight="1">
      <c r="A157" s="27"/>
      <c r="B157" s="68" t="s">
        <v>318</v>
      </c>
      <c r="C157" s="46" t="s">
        <v>219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5" customHeight="1">
      <c r="A158" s="27"/>
      <c r="B158" s="69" t="s">
        <v>319</v>
      </c>
      <c r="C158" s="46">
        <v>314.09667675999998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5" customHeight="1">
      <c r="A159" s="27"/>
      <c r="B159" s="69" t="s">
        <v>320</v>
      </c>
      <c r="C159" s="46">
        <v>215.94546800000001</v>
      </c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5" customHeight="1">
      <c r="A160" s="27"/>
      <c r="B160" s="107" t="s">
        <v>321</v>
      </c>
      <c r="C160" s="58">
        <v>530.04214475999993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5" customHeight="1">
      <c r="A161" s="27"/>
      <c r="B161" s="70"/>
      <c r="C161" s="61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5" customHeight="1">
      <c r="A162" s="27"/>
      <c r="B162" s="57" t="s">
        <v>322</v>
      </c>
      <c r="C162" s="43" t="s">
        <v>216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5" customHeight="1">
      <c r="A163" s="27"/>
      <c r="B163" s="68" t="s">
        <v>323</v>
      </c>
      <c r="C163" s="71" t="s">
        <v>219</v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5" customHeight="1">
      <c r="A164" s="86"/>
      <c r="B164" s="69" t="s">
        <v>324</v>
      </c>
      <c r="C164" s="46">
        <v>1963.2431122783771</v>
      </c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5" customHeight="1">
      <c r="A165" s="86"/>
      <c r="B165" s="69" t="s">
        <v>325</v>
      </c>
      <c r="C165" s="46">
        <v>300.25576746399997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5" customHeight="1">
      <c r="A166" s="86"/>
      <c r="B166" s="107" t="s">
        <v>326</v>
      </c>
      <c r="C166" s="58">
        <v>2263.4988797423771</v>
      </c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5" customHeight="1">
      <c r="A167" s="86"/>
      <c r="B167" s="68" t="s">
        <v>327</v>
      </c>
      <c r="C167" s="46" t="s">
        <v>219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5" customHeight="1">
      <c r="A168" s="27"/>
      <c r="B168" s="69" t="s">
        <v>328</v>
      </c>
      <c r="C168" s="46" t="s">
        <v>219</v>
      </c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5" customHeight="1">
      <c r="A169" s="86"/>
      <c r="B169" s="69" t="s">
        <v>329</v>
      </c>
      <c r="C169" s="46" t="s">
        <v>219</v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5" customHeight="1">
      <c r="A170" s="86"/>
      <c r="B170" s="98" t="s">
        <v>330</v>
      </c>
      <c r="C170" s="58" t="s">
        <v>219</v>
      </c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5" customHeight="1">
      <c r="A171" s="86"/>
      <c r="B171" s="68" t="s">
        <v>331</v>
      </c>
      <c r="C171" s="46" t="s">
        <v>219</v>
      </c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5" customHeight="1">
      <c r="A172" s="86"/>
      <c r="B172" s="69" t="s">
        <v>332</v>
      </c>
      <c r="C172" s="46">
        <v>1963.2431122783771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5" customHeight="1">
      <c r="A173" s="86"/>
      <c r="B173" s="72" t="s">
        <v>333</v>
      </c>
      <c r="C173" s="46">
        <v>300.25576746399997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" customHeight="1">
      <c r="A174" s="86"/>
      <c r="B174" s="73" t="s">
        <v>334</v>
      </c>
      <c r="C174" s="51">
        <v>2263.4988797423771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5" customHeight="1">
      <c r="A175" s="86"/>
      <c r="B175" s="29"/>
      <c r="C175" s="61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5" customHeight="1">
      <c r="A176" s="27"/>
      <c r="B176" s="29"/>
      <c r="C176" s="74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5" customHeight="1">
      <c r="A177" s="27"/>
      <c r="B177" s="75"/>
      <c r="C177" s="74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5" customHeight="1">
      <c r="A178" s="27"/>
      <c r="B178" s="76" t="s">
        <v>335</v>
      </c>
      <c r="C178" s="7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5" customHeight="1">
      <c r="A179" s="27"/>
      <c r="B179" s="78" t="s">
        <v>336</v>
      </c>
      <c r="C179" s="7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5" customHeight="1">
      <c r="A180" s="27"/>
      <c r="B180" s="79" t="s">
        <v>337</v>
      </c>
      <c r="C180" s="7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" customHeight="1">
      <c r="A181" s="27"/>
      <c r="B181" s="78" t="s">
        <v>338</v>
      </c>
      <c r="C181" s="7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5" customHeight="1">
      <c r="A182" s="27"/>
      <c r="B182" s="79" t="s">
        <v>337</v>
      </c>
      <c r="C182" s="74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5" customHeight="1">
      <c r="A183" s="27"/>
      <c r="B183" s="78" t="s">
        <v>339</v>
      </c>
      <c r="C183" s="61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5" customHeight="1">
      <c r="A184" s="27"/>
      <c r="B184" s="79" t="s">
        <v>337</v>
      </c>
      <c r="C184" s="61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5" customHeight="1">
      <c r="A185" s="27"/>
      <c r="B185" s="78" t="s">
        <v>340</v>
      </c>
      <c r="C185" s="61"/>
      <c r="D185" s="7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5" customHeight="1">
      <c r="A186" s="86"/>
      <c r="B186" s="79" t="s">
        <v>337</v>
      </c>
      <c r="C186" s="61"/>
      <c r="D186" s="7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5" customHeight="1">
      <c r="A187" s="86"/>
      <c r="B187" s="27"/>
      <c r="C187" s="61"/>
      <c r="D187" s="7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" customHeight="1">
      <c r="A188" s="86"/>
      <c r="B188" s="80"/>
      <c r="C188" s="61"/>
      <c r="D188" s="7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5" customHeight="1">
      <c r="A189" s="86"/>
      <c r="B189" s="81"/>
      <c r="C189" s="61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5" customHeight="1">
      <c r="A190" s="27"/>
      <c r="B190" s="27" t="s">
        <v>341</v>
      </c>
      <c r="C190" s="61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5" customHeight="1">
      <c r="A191" s="27"/>
      <c r="B191" s="27" t="s">
        <v>342</v>
      </c>
      <c r="C191" s="61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5" customHeight="1">
      <c r="A192" s="27"/>
      <c r="B192" s="27" t="s">
        <v>343</v>
      </c>
      <c r="C192" s="61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5" customHeight="1">
      <c r="A193" s="27"/>
      <c r="B193" s="37"/>
      <c r="C193" s="61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5" customHeight="1">
      <c r="A194" s="27"/>
      <c r="B194" s="82"/>
      <c r="C194" s="61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5" customHeight="1">
      <c r="A195" s="27"/>
      <c r="B195" s="82"/>
      <c r="C195" s="61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5" customHeight="1">
      <c r="A196" s="27"/>
      <c r="B196" s="82"/>
      <c r="C196" s="61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5" customHeight="1">
      <c r="A197" s="27"/>
      <c r="B197" s="82"/>
      <c r="C197" s="61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5" customHeight="1">
      <c r="A198" s="27"/>
      <c r="B198" s="37"/>
      <c r="C198" s="61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5" customHeight="1">
      <c r="A199" s="27"/>
      <c r="B199" s="37"/>
      <c r="C199" s="61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>
      <c r="A200" s="27"/>
      <c r="B200" s="37"/>
      <c r="C200" s="61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5" customHeight="1">
      <c r="A201" s="27"/>
      <c r="B201" s="37"/>
      <c r="C201" s="61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5" customHeight="1">
      <c r="A202" s="27"/>
      <c r="B202" s="37"/>
      <c r="C202" s="61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5" customHeight="1">
      <c r="A203" s="27"/>
      <c r="B203" s="37"/>
      <c r="C203" s="61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5" customHeight="1">
      <c r="A204" s="27"/>
      <c r="B204" s="37"/>
      <c r="C204" s="61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>
      <c r="A205" s="27"/>
      <c r="B205" s="37"/>
      <c r="C205" s="61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>
      <c r="A206" s="27"/>
      <c r="B206" s="37"/>
      <c r="C206" s="61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>
      <c r="A207" s="27"/>
      <c r="B207" s="37"/>
      <c r="C207" s="61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>
      <c r="A208" s="27"/>
      <c r="B208" s="37"/>
      <c r="C208" s="61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>
      <c r="A209" s="27"/>
      <c r="B209" s="37"/>
      <c r="C209" s="61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>
      <c r="A210" s="27"/>
      <c r="B210" s="37"/>
      <c r="C210" s="61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>
      <c r="A211" s="27"/>
      <c r="B211" s="37"/>
      <c r="C211" s="61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>
      <c r="A212" s="27"/>
      <c r="B212" s="37"/>
      <c r="C212" s="61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>
      <c r="A213" s="27"/>
      <c r="B213" s="37"/>
      <c r="C213" s="61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>
      <c r="A214" s="27"/>
      <c r="B214" s="37"/>
      <c r="C214" s="61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>
      <c r="A215" s="27"/>
      <c r="B215" s="37"/>
      <c r="C215" s="61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>
      <c r="A216" s="27"/>
      <c r="B216" s="37"/>
      <c r="C216" s="61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>
      <c r="A217" s="27"/>
      <c r="B217" s="37"/>
      <c r="C217" s="61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>
      <c r="A218" s="27"/>
      <c r="B218" s="37"/>
      <c r="C218" s="61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>
      <c r="A219" s="27"/>
      <c r="B219" s="37"/>
      <c r="C219" s="61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>
      <c r="A220" s="27"/>
      <c r="B220" s="37"/>
      <c r="C220" s="61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>
      <c r="A221" s="27"/>
      <c r="B221" s="37"/>
      <c r="C221" s="61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>
      <c r="A222" s="27"/>
      <c r="B222" s="37"/>
      <c r="C222" s="61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>
      <c r="A223" s="27"/>
      <c r="B223" s="37"/>
      <c r="C223" s="61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>
      <c r="A224" s="27"/>
      <c r="B224" s="37"/>
      <c r="C224" s="61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>
      <c r="A225" s="27"/>
      <c r="B225" s="37"/>
      <c r="C225" s="61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>
      <c r="A226" s="27"/>
      <c r="B226" s="37"/>
      <c r="C226" s="61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>
      <c r="A227" s="27"/>
      <c r="B227" s="37"/>
      <c r="C227" s="61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>
      <c r="A228" s="27"/>
      <c r="B228" s="37"/>
      <c r="C228" s="61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>
      <c r="A229" s="27"/>
      <c r="B229" s="37"/>
      <c r="C229" s="61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>
      <c r="A230" s="27"/>
      <c r="B230" s="37"/>
      <c r="C230" s="61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>
      <c r="A231" s="27"/>
      <c r="B231" s="37"/>
      <c r="C231" s="61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>
      <c r="A232" s="27"/>
      <c r="B232" s="37"/>
      <c r="C232" s="61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>
      <c r="A233" s="27"/>
      <c r="B233" s="37"/>
      <c r="C233" s="61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>
      <c r="A234" s="27"/>
      <c r="B234" s="37"/>
      <c r="C234" s="61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>
      <c r="A235" s="27"/>
      <c r="B235" s="37"/>
      <c r="C235" s="61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>
      <c r="A236" s="27"/>
      <c r="B236" s="37"/>
      <c r="C236" s="61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>
      <c r="A237" s="27"/>
      <c r="B237" s="37"/>
      <c r="C237" s="61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>
      <c r="A238" s="27"/>
      <c r="B238" s="37"/>
      <c r="C238" s="61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>
      <c r="A239" s="27"/>
      <c r="B239" s="37"/>
      <c r="C239" s="61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>
      <c r="A240" s="27"/>
      <c r="B240" s="37"/>
      <c r="C240" s="61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>
      <c r="A241" s="27"/>
      <c r="B241" s="37"/>
      <c r="C241" s="61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>
      <c r="A242" s="27"/>
      <c r="B242" s="37"/>
      <c r="C242" s="61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>
      <c r="A243" s="27"/>
      <c r="B243" s="37"/>
      <c r="C243" s="61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>
      <c r="A244" s="27"/>
      <c r="B244" s="37"/>
      <c r="C244" s="61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>
      <c r="A245" s="27"/>
      <c r="B245" s="37"/>
      <c r="C245" s="61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>
      <c r="A246" s="27"/>
      <c r="B246" s="37"/>
      <c r="C246" s="61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>
      <c r="A247" s="27"/>
      <c r="B247" s="37"/>
      <c r="C247" s="61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>
      <c r="A248" s="27"/>
      <c r="B248" s="37"/>
      <c r="C248" s="61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>
      <c r="A249" s="27"/>
      <c r="B249" s="37"/>
      <c r="C249" s="61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>
      <c r="A250" s="27"/>
      <c r="B250" s="37"/>
      <c r="C250" s="61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>
      <c r="A251" s="27"/>
      <c r="B251" s="37"/>
      <c r="C251" s="61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>
      <c r="A252" s="27"/>
      <c r="B252" s="37"/>
      <c r="C252" s="61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>
      <c r="A253" s="27"/>
      <c r="B253" s="37"/>
      <c r="C253" s="61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>
      <c r="A254" s="27"/>
      <c r="B254" s="37"/>
      <c r="C254" s="61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>
      <c r="A255" s="27"/>
      <c r="B255" s="37"/>
      <c r="C255" s="61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>
      <c r="A256" s="27"/>
      <c r="B256" s="37"/>
      <c r="C256" s="61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>
      <c r="A257" s="27"/>
      <c r="B257" s="37"/>
      <c r="C257" s="61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>
      <c r="A258" s="27"/>
      <c r="B258" s="37"/>
      <c r="C258" s="61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>
      <c r="A259" s="27"/>
      <c r="B259" s="37"/>
      <c r="C259" s="61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>
      <c r="A260" s="27"/>
      <c r="B260" s="37"/>
      <c r="C260" s="61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>
      <c r="A261" s="27"/>
      <c r="B261" s="37"/>
      <c r="C261" s="61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>
      <c r="A262" s="27"/>
      <c r="B262" s="37"/>
      <c r="C262" s="61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>
      <c r="A263" s="27"/>
      <c r="B263" s="37"/>
      <c r="C263" s="61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>
      <c r="A264" s="27"/>
      <c r="B264" s="37"/>
      <c r="C264" s="61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>
      <c r="A265" s="27"/>
      <c r="B265" s="37"/>
      <c r="C265" s="61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>
      <c r="A266" s="27"/>
      <c r="B266" s="37"/>
      <c r="C266" s="61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>
      <c r="A267" s="27"/>
      <c r="B267" s="37"/>
      <c r="C267" s="61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>
      <c r="A268" s="27"/>
      <c r="B268" s="37"/>
      <c r="C268" s="61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>
      <c r="A269" s="27"/>
      <c r="B269" s="37"/>
      <c r="C269" s="61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>
      <c r="A270" s="27"/>
      <c r="B270" s="37"/>
      <c r="C270" s="61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>
      <c r="A271" s="27"/>
      <c r="B271" s="37"/>
      <c r="C271" s="61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>
      <c r="A272" s="27"/>
      <c r="B272" s="37"/>
      <c r="C272" s="61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>
      <c r="A273" s="27"/>
      <c r="B273" s="37"/>
      <c r="C273" s="61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>
      <c r="A274" s="27"/>
      <c r="B274" s="37"/>
      <c r="C274" s="61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>
      <c r="A275" s="27"/>
      <c r="B275" s="37"/>
      <c r="C275" s="61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>
      <c r="A276" s="27"/>
      <c r="B276" s="37"/>
      <c r="C276" s="61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>
      <c r="A277" s="27"/>
      <c r="B277" s="37"/>
      <c r="C277" s="61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>
      <c r="A278" s="27"/>
      <c r="B278" s="37"/>
      <c r="C278" s="61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>
      <c r="A279" s="27"/>
      <c r="B279" s="37"/>
      <c r="C279" s="61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>
      <c r="A280" s="27"/>
      <c r="B280" s="37"/>
      <c r="C280" s="61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>
      <c r="A281" s="27"/>
      <c r="B281" s="37"/>
      <c r="C281" s="61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>
      <c r="A282" s="27"/>
      <c r="B282" s="37"/>
      <c r="C282" s="61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>
      <c r="A283" s="27"/>
      <c r="B283" s="37"/>
      <c r="C283" s="61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>
      <c r="A284" s="27"/>
      <c r="B284" s="37"/>
      <c r="C284" s="61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>
      <c r="A285" s="27"/>
      <c r="B285" s="37"/>
      <c r="C285" s="61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>
      <c r="A286" s="27"/>
      <c r="B286" s="37"/>
      <c r="C286" s="61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>
      <c r="A287" s="27"/>
      <c r="B287" s="37"/>
      <c r="C287" s="61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>
      <c r="A288" s="27"/>
      <c r="B288" s="37"/>
      <c r="C288" s="61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>
      <c r="A289" s="27"/>
      <c r="B289" s="37"/>
      <c r="C289" s="61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>
      <c r="A290" s="27"/>
      <c r="B290" s="37"/>
      <c r="C290" s="61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>
      <c r="A291" s="27"/>
      <c r="B291" s="37"/>
      <c r="C291" s="61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>
      <c r="A292" s="27"/>
      <c r="B292" s="37"/>
      <c r="C292" s="61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>
      <c r="A293" s="27"/>
      <c r="B293" s="37"/>
      <c r="C293" s="61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>
      <c r="A294" s="27"/>
      <c r="B294" s="37"/>
      <c r="C294" s="61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>
      <c r="A295" s="27"/>
      <c r="B295" s="37"/>
      <c r="C295" s="61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>
      <c r="A296" s="27"/>
      <c r="B296" s="37"/>
      <c r="C296" s="61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>
      <c r="A297" s="27"/>
      <c r="B297" s="37"/>
      <c r="C297" s="61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>
      <c r="A298" s="27"/>
      <c r="B298" s="37"/>
      <c r="C298" s="61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>
      <c r="A299" s="27"/>
      <c r="B299" s="37"/>
      <c r="C299" s="61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>
      <c r="A300" s="27"/>
      <c r="B300" s="37"/>
      <c r="C300" s="61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>
      <c r="A301" s="27"/>
      <c r="B301" s="37"/>
      <c r="C301" s="61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>
      <c r="A302" s="27"/>
      <c r="B302" s="37"/>
      <c r="C302" s="61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>
      <c r="A303" s="27"/>
      <c r="B303" s="37"/>
      <c r="C303" s="61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>
      <c r="A304" s="27"/>
      <c r="B304" s="37"/>
      <c r="C304" s="61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>
      <c r="A305" s="27"/>
      <c r="B305" s="37"/>
      <c r="C305" s="61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>
      <c r="A306" s="27"/>
      <c r="B306" s="37"/>
      <c r="C306" s="61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>
      <c r="A307" s="27"/>
      <c r="B307" s="37"/>
      <c r="C307" s="61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>
      <c r="A308" s="27"/>
      <c r="B308" s="37"/>
      <c r="C308" s="61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>
      <c r="A309" s="27"/>
      <c r="B309" s="37"/>
      <c r="C309" s="61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>
      <c r="A310" s="27"/>
      <c r="B310" s="37"/>
      <c r="C310" s="61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>
      <c r="A311" s="27"/>
      <c r="B311" s="37"/>
      <c r="C311" s="61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>
      <c r="A312" s="27"/>
      <c r="B312" s="37"/>
      <c r="C312" s="61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>
      <c r="A313" s="27"/>
      <c r="B313" s="37"/>
      <c r="C313" s="61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>
      <c r="A314" s="27"/>
      <c r="B314" s="37"/>
      <c r="C314" s="61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>
      <c r="A315" s="27"/>
      <c r="B315" s="37"/>
      <c r="C315" s="61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>
      <c r="A316" s="27"/>
      <c r="B316" s="37"/>
      <c r="C316" s="61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>
      <c r="A317" s="27"/>
      <c r="B317" s="37"/>
      <c r="C317" s="61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>
      <c r="A318" s="27"/>
      <c r="B318" s="37"/>
      <c r="C318" s="61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>
      <c r="A319" s="27"/>
      <c r="B319" s="37"/>
      <c r="C319" s="61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>
      <c r="A320" s="27"/>
      <c r="B320" s="37"/>
      <c r="C320" s="61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>
      <c r="A321" s="27"/>
      <c r="B321" s="37"/>
      <c r="C321" s="61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>
      <c r="A322" s="27"/>
      <c r="B322" s="37"/>
      <c r="C322" s="61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>
      <c r="A323" s="27"/>
      <c r="B323" s="37"/>
      <c r="C323" s="61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>
      <c r="A324" s="27"/>
      <c r="B324" s="37"/>
      <c r="C324" s="61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>
      <c r="A325" s="27"/>
      <c r="B325" s="37"/>
      <c r="C325" s="61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>
      <c r="A326" s="27"/>
      <c r="B326" s="37"/>
      <c r="C326" s="61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>
      <c r="A327" s="27"/>
      <c r="B327" s="37"/>
      <c r="C327" s="61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>
      <c r="A328" s="27"/>
      <c r="B328" s="37"/>
      <c r="C328" s="61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>
      <c r="A329" s="27"/>
      <c r="B329" s="37"/>
      <c r="C329" s="61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>
      <c r="A330" s="27"/>
      <c r="B330" s="37"/>
      <c r="C330" s="61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>
      <c r="A331" s="27"/>
      <c r="B331" s="37"/>
      <c r="C331" s="61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>
      <c r="A332" s="27"/>
      <c r="B332" s="37"/>
      <c r="C332" s="61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>
      <c r="A333" s="27"/>
      <c r="B333" s="37"/>
      <c r="C333" s="61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>
      <c r="A334" s="27"/>
      <c r="B334" s="37"/>
      <c r="C334" s="61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>
      <c r="A335" s="27"/>
      <c r="B335" s="37"/>
      <c r="C335" s="61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>
      <c r="A336" s="27"/>
      <c r="B336" s="37"/>
      <c r="C336" s="61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>
      <c r="A337" s="27"/>
      <c r="B337" s="37"/>
      <c r="C337" s="61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>
      <c r="A338" s="27"/>
      <c r="B338" s="37"/>
      <c r="C338" s="61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>
      <c r="A339" s="27"/>
      <c r="B339" s="37"/>
      <c r="C339" s="61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>
      <c r="A340" s="27"/>
      <c r="B340" s="37"/>
      <c r="C340" s="61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>
      <c r="A341" s="27"/>
      <c r="B341" s="37"/>
      <c r="C341" s="61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>
      <c r="A342" s="27"/>
      <c r="B342" s="37"/>
      <c r="C342" s="61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>
      <c r="A343" s="27"/>
      <c r="B343" s="37"/>
      <c r="C343" s="61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>
      <c r="A344" s="27"/>
      <c r="B344" s="37"/>
      <c r="C344" s="61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>
      <c r="A345" s="27"/>
      <c r="B345" s="37"/>
      <c r="C345" s="61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>
      <c r="A346" s="27"/>
      <c r="B346" s="37"/>
      <c r="C346" s="61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>
      <c r="A347" s="27"/>
      <c r="B347" s="37"/>
      <c r="C347" s="61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>
      <c r="A348" s="27"/>
      <c r="B348" s="37"/>
      <c r="C348" s="61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>
      <c r="A349" s="27"/>
      <c r="B349" s="37"/>
      <c r="C349" s="61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>
      <c r="A350" s="27"/>
      <c r="B350" s="37"/>
      <c r="C350" s="61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>
      <c r="A351" s="27"/>
      <c r="B351" s="37"/>
      <c r="C351" s="61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>
      <c r="A352" s="27"/>
      <c r="B352" s="37"/>
      <c r="C352" s="61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>
      <c r="A353" s="27"/>
      <c r="B353" s="37"/>
      <c r="C353" s="61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>
      <c r="A354" s="27"/>
      <c r="B354" s="37"/>
      <c r="C354" s="61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>
      <c r="A355" s="27"/>
      <c r="B355" s="37"/>
      <c r="C355" s="61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>
      <c r="A356" s="27"/>
      <c r="B356" s="37"/>
      <c r="C356" s="61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>
      <c r="A357" s="27"/>
      <c r="B357" s="37"/>
      <c r="C357" s="61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>
      <c r="A358" s="27"/>
      <c r="B358" s="37"/>
      <c r="C358" s="61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>
      <c r="A359" s="27"/>
      <c r="B359" s="37"/>
      <c r="C359" s="61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>
      <c r="A360" s="27"/>
      <c r="B360" s="37"/>
      <c r="C360" s="61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>
      <c r="A361" s="27"/>
      <c r="B361" s="37"/>
      <c r="C361" s="61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>
      <c r="A362" s="27"/>
      <c r="B362" s="37"/>
      <c r="C362" s="61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>
      <c r="A363" s="27"/>
      <c r="B363" s="37"/>
      <c r="C363" s="61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>
      <c r="A364" s="27"/>
      <c r="B364" s="37"/>
      <c r="C364" s="61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>
      <c r="A365" s="27"/>
      <c r="B365" s="37"/>
      <c r="C365" s="61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>
      <c r="A366" s="27"/>
      <c r="B366" s="37"/>
      <c r="C366" s="61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>
      <c r="A367" s="27"/>
      <c r="B367" s="37"/>
      <c r="C367" s="61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>
      <c r="A368" s="27"/>
      <c r="B368" s="37"/>
      <c r="C368" s="61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>
      <c r="A369" s="27"/>
      <c r="B369" s="37"/>
      <c r="C369" s="61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>
      <c r="A370" s="27"/>
      <c r="B370" s="37"/>
      <c r="C370" s="61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>
      <c r="A371" s="27"/>
      <c r="B371" s="37"/>
      <c r="C371" s="61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>
      <c r="A372" s="27"/>
      <c r="B372" s="37"/>
      <c r="C372" s="61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>
      <c r="A373" s="27"/>
      <c r="B373" s="37"/>
      <c r="C373" s="61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>
      <c r="A374" s="27"/>
      <c r="B374" s="37"/>
      <c r="C374" s="61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>
      <c r="A375" s="27"/>
      <c r="B375" s="37"/>
      <c r="C375" s="61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>
      <c r="A376" s="27"/>
      <c r="B376" s="37"/>
      <c r="C376" s="61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>
      <c r="A377" s="27"/>
      <c r="B377" s="37"/>
      <c r="C377" s="61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>
      <c r="A378" s="27"/>
      <c r="B378" s="37"/>
      <c r="C378" s="61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>
      <c r="A379" s="27"/>
      <c r="B379" s="37"/>
      <c r="C379" s="61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>
      <c r="A380" s="27"/>
      <c r="B380" s="37"/>
      <c r="C380" s="61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>
      <c r="A381" s="27"/>
      <c r="B381" s="37"/>
      <c r="C381" s="61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>
      <c r="A382" s="27"/>
      <c r="B382" s="37"/>
      <c r="C382" s="61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>
      <c r="A383" s="27"/>
      <c r="B383" s="37"/>
      <c r="C383" s="61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>
      <c r="A384" s="27"/>
      <c r="B384" s="37"/>
      <c r="C384" s="61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>
      <c r="A385" s="27"/>
      <c r="B385" s="37"/>
      <c r="C385" s="61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>
      <c r="A386" s="27"/>
      <c r="B386" s="37"/>
      <c r="C386" s="61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>
      <c r="A387" s="27"/>
      <c r="B387" s="37"/>
      <c r="C387" s="61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>
      <c r="A388" s="27"/>
      <c r="B388" s="37"/>
      <c r="C388" s="61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>
      <c r="A389" s="27"/>
      <c r="B389" s="37"/>
      <c r="C389" s="61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>
      <c r="A390" s="27"/>
      <c r="B390" s="37"/>
      <c r="C390" s="61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>
      <c r="A391" s="27"/>
      <c r="B391" s="37"/>
      <c r="C391" s="61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>
      <c r="A392" s="27"/>
      <c r="B392" s="37"/>
      <c r="C392" s="61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>
      <c r="A393" s="27"/>
      <c r="B393" s="37"/>
      <c r="C393" s="61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>
      <c r="A394" s="27"/>
      <c r="B394" s="37"/>
      <c r="C394" s="61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>
      <c r="A395" s="27"/>
      <c r="B395" s="37"/>
      <c r="C395" s="61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>
      <c r="A396" s="27"/>
      <c r="B396" s="37"/>
      <c r="C396" s="61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>
      <c r="A397" s="27"/>
      <c r="B397" s="37"/>
      <c r="C397" s="61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>
      <c r="A398" s="27"/>
      <c r="B398" s="37"/>
      <c r="C398" s="61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>
      <c r="A399" s="27"/>
      <c r="B399" s="37"/>
      <c r="C399" s="61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>
      <c r="A400" s="27"/>
      <c r="B400" s="37"/>
      <c r="C400" s="61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>
      <c r="A401" s="27"/>
      <c r="B401" s="37"/>
      <c r="C401" s="61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>
      <c r="A402" s="27"/>
      <c r="B402" s="37"/>
      <c r="C402" s="61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>
      <c r="A403" s="27"/>
      <c r="B403" s="37"/>
      <c r="C403" s="61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>
      <c r="A404" s="27"/>
      <c r="B404" s="37"/>
      <c r="C404" s="61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>
      <c r="A405" s="27"/>
      <c r="B405" s="37"/>
      <c r="C405" s="61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>
      <c r="A406" s="27"/>
      <c r="B406" s="37"/>
      <c r="C406" s="61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>
      <c r="A407" s="27"/>
      <c r="B407" s="37"/>
      <c r="C407" s="61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>
      <c r="A408" s="27"/>
      <c r="B408" s="37"/>
      <c r="C408" s="61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>
      <c r="A409" s="27"/>
      <c r="B409" s="37"/>
      <c r="C409" s="61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>
      <c r="A410" s="27"/>
      <c r="B410" s="37"/>
      <c r="C410" s="61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>
      <c r="A411" s="27"/>
      <c r="B411" s="37"/>
      <c r="C411" s="61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>
      <c r="A412" s="27"/>
      <c r="B412" s="37"/>
      <c r="C412" s="61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>
      <c r="A413" s="27"/>
      <c r="B413" s="37"/>
      <c r="C413" s="61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>
      <c r="A414" s="27"/>
      <c r="B414" s="37"/>
      <c r="C414" s="61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>
      <c r="A415" s="27"/>
      <c r="B415" s="37"/>
      <c r="C415" s="61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>
      <c r="A416" s="27"/>
      <c r="B416" s="37"/>
      <c r="C416" s="61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>
      <c r="A417" s="27"/>
      <c r="B417" s="37"/>
      <c r="C417" s="61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>
      <c r="A418" s="27"/>
      <c r="B418" s="37"/>
      <c r="C418" s="61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>
      <c r="A419" s="27"/>
      <c r="B419" s="37"/>
      <c r="C419" s="61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>
      <c r="A420" s="27"/>
      <c r="B420" s="37"/>
      <c r="C420" s="61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>
      <c r="A421" s="27"/>
      <c r="B421" s="37"/>
      <c r="C421" s="61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>
      <c r="A422" s="27"/>
      <c r="B422" s="37"/>
      <c r="C422" s="61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>
      <c r="A423" s="27"/>
      <c r="B423" s="37"/>
      <c r="C423" s="61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>
      <c r="A424" s="27"/>
      <c r="B424" s="37"/>
      <c r="C424" s="61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>
      <c r="A425" s="27"/>
      <c r="B425" s="37"/>
      <c r="C425" s="61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>
      <c r="A426" s="27"/>
      <c r="B426" s="37"/>
      <c r="C426" s="61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>
      <c r="A427" s="27"/>
      <c r="B427" s="37"/>
      <c r="C427" s="61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>
      <c r="A428" s="27"/>
      <c r="B428" s="37"/>
      <c r="C428" s="61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>
      <c r="A429" s="27"/>
      <c r="B429" s="37"/>
      <c r="C429" s="61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>
      <c r="A430" s="27"/>
      <c r="B430" s="37"/>
      <c r="C430" s="61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>
      <c r="A431" s="27"/>
      <c r="B431" s="37"/>
      <c r="C431" s="61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>
      <c r="A432" s="27"/>
      <c r="B432" s="37"/>
      <c r="C432" s="61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>
      <c r="A433" s="27"/>
      <c r="B433" s="37"/>
      <c r="C433" s="61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>
      <c r="A434" s="27"/>
      <c r="B434" s="37"/>
      <c r="C434" s="61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>
      <c r="A435" s="27"/>
      <c r="B435" s="37"/>
      <c r="C435" s="61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>
      <c r="A436" s="27"/>
      <c r="B436" s="37"/>
      <c r="C436" s="61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>
      <c r="A437" s="27"/>
      <c r="B437" s="37"/>
      <c r="C437" s="61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>
      <c r="A438" s="27"/>
      <c r="B438" s="37"/>
      <c r="C438" s="61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>
      <c r="A439" s="27"/>
      <c r="B439" s="37"/>
      <c r="C439" s="61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>
      <c r="A440" s="27"/>
      <c r="B440" s="37"/>
      <c r="C440" s="61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>
      <c r="A441" s="27"/>
      <c r="B441" s="37"/>
      <c r="C441" s="61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>
      <c r="A442" s="27"/>
      <c r="B442" s="37"/>
      <c r="C442" s="61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>
      <c r="A443" s="27"/>
      <c r="B443" s="37"/>
      <c r="C443" s="61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>
      <c r="A444" s="27"/>
      <c r="B444" s="37"/>
      <c r="C444" s="61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>
      <c r="A445" s="27"/>
      <c r="B445" s="37"/>
      <c r="C445" s="61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>
      <c r="A446" s="27"/>
      <c r="B446" s="37"/>
      <c r="C446" s="61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>
      <c r="A447" s="27"/>
      <c r="B447" s="37"/>
      <c r="C447" s="61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>
      <c r="A448" s="27"/>
      <c r="B448" s="37"/>
      <c r="C448" s="61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>
      <c r="A449" s="27"/>
      <c r="B449" s="37"/>
      <c r="C449" s="61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>
      <c r="A450" s="27"/>
      <c r="B450" s="37"/>
      <c r="C450" s="61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>
      <c r="A451" s="27"/>
      <c r="B451" s="37"/>
      <c r="C451" s="61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>
      <c r="A452" s="27"/>
      <c r="B452" s="37"/>
      <c r="C452" s="61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>
      <c r="A453" s="27"/>
      <c r="B453" s="37"/>
      <c r="C453" s="61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>
      <c r="A454" s="27"/>
      <c r="B454" s="37"/>
      <c r="C454" s="61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>
      <c r="A455" s="27"/>
      <c r="B455" s="37"/>
      <c r="C455" s="61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>
      <c r="A456" s="27"/>
      <c r="B456" s="37"/>
      <c r="C456" s="61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>
      <c r="A457" s="27"/>
      <c r="B457" s="37"/>
      <c r="C457" s="61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>
      <c r="A458" s="27"/>
      <c r="B458" s="37"/>
      <c r="C458" s="61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>
      <c r="A459" s="27"/>
      <c r="B459" s="37"/>
      <c r="C459" s="61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>
      <c r="A460" s="27"/>
      <c r="B460" s="37"/>
      <c r="C460" s="61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>
      <c r="A461" s="27"/>
      <c r="B461" s="37"/>
      <c r="C461" s="61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>
      <c r="A462" s="27"/>
      <c r="B462" s="37"/>
      <c r="C462" s="61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>
      <c r="A463" s="27"/>
      <c r="B463" s="37"/>
      <c r="C463" s="61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>
      <c r="A464" s="27"/>
      <c r="B464" s="37"/>
      <c r="C464" s="61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>
      <c r="A465" s="27"/>
      <c r="B465" s="37"/>
      <c r="C465" s="61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>
      <c r="A466" s="27"/>
      <c r="B466" s="37"/>
      <c r="C466" s="61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>
      <c r="A467" s="27"/>
      <c r="B467" s="37"/>
      <c r="C467" s="61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>
      <c r="A468" s="27"/>
      <c r="B468" s="37"/>
      <c r="C468" s="61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>
      <c r="A469" s="27"/>
      <c r="B469" s="37"/>
      <c r="C469" s="61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>
      <c r="A470" s="27"/>
      <c r="B470" s="37"/>
      <c r="C470" s="61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>
      <c r="A471" s="27"/>
      <c r="B471" s="37"/>
      <c r="C471" s="61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>
      <c r="A472" s="27"/>
      <c r="B472" s="37"/>
      <c r="C472" s="61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>
      <c r="A473" s="27"/>
      <c r="B473" s="37"/>
      <c r="C473" s="61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>
      <c r="A474" s="27"/>
      <c r="B474" s="37"/>
      <c r="C474" s="61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>
      <c r="A475" s="27"/>
      <c r="B475" s="37"/>
      <c r="C475" s="61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>
      <c r="A476" s="27"/>
      <c r="B476" s="37"/>
      <c r="C476" s="61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>
      <c r="A477" s="27"/>
      <c r="B477" s="37"/>
      <c r="C477" s="61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>
      <c r="A478" s="27"/>
      <c r="B478" s="37"/>
      <c r="C478" s="61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>
      <c r="A479" s="27"/>
      <c r="B479" s="37"/>
      <c r="C479" s="61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>
      <c r="A480" s="27"/>
      <c r="B480" s="37"/>
      <c r="C480" s="61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>
      <c r="A481" s="27"/>
      <c r="B481" s="37"/>
      <c r="C481" s="61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>
      <c r="A482" s="27"/>
      <c r="B482" s="37"/>
      <c r="C482" s="61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>
      <c r="A483" s="27"/>
      <c r="B483" s="37"/>
      <c r="C483" s="61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>
      <c r="A484" s="27"/>
      <c r="B484" s="37"/>
      <c r="C484" s="61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>
      <c r="A485" s="27"/>
      <c r="B485" s="37"/>
      <c r="C485" s="61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>
      <c r="A486" s="27"/>
      <c r="B486" s="37"/>
      <c r="C486" s="61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>
      <c r="A487" s="27"/>
      <c r="B487" s="37"/>
      <c r="C487" s="61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>
      <c r="A488" s="27"/>
      <c r="B488" s="37"/>
      <c r="C488" s="61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>
      <c r="A489" s="27"/>
      <c r="B489" s="37"/>
      <c r="C489" s="61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>
      <c r="A490" s="27"/>
      <c r="B490" s="37"/>
      <c r="C490" s="61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>
      <c r="A491" s="27"/>
      <c r="B491" s="37"/>
      <c r="C491" s="61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>
      <c r="A492" s="27"/>
      <c r="B492" s="37"/>
      <c r="C492" s="61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>
      <c r="A493" s="27"/>
      <c r="B493" s="37"/>
      <c r="C493" s="61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>
      <c r="A494" s="27"/>
      <c r="B494" s="37"/>
      <c r="C494" s="61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>
      <c r="A495" s="27"/>
      <c r="B495" s="37"/>
      <c r="C495" s="61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>
      <c r="A496" s="27"/>
      <c r="B496" s="37"/>
      <c r="C496" s="61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>
      <c r="A497" s="27"/>
      <c r="B497" s="37"/>
      <c r="C497" s="61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>
      <c r="A498" s="27"/>
      <c r="B498" s="37"/>
      <c r="C498" s="61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>
      <c r="A499" s="27"/>
      <c r="B499" s="37"/>
      <c r="C499" s="61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>
      <c r="A500" s="27"/>
      <c r="B500" s="37"/>
      <c r="C500" s="61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>
      <c r="A501" s="27"/>
      <c r="B501" s="37"/>
      <c r="C501" s="61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>
      <c r="A502" s="27"/>
      <c r="B502" s="37"/>
      <c r="C502" s="61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>
      <c r="A503" s="27"/>
      <c r="B503" s="37"/>
      <c r="C503" s="61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>
      <c r="A504" s="27"/>
      <c r="B504" s="37"/>
      <c r="C504" s="61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>
      <c r="A505" s="27"/>
      <c r="B505" s="37"/>
      <c r="C505" s="61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>
      <c r="A506" s="27"/>
      <c r="B506" s="37"/>
      <c r="C506" s="61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>
      <c r="A507" s="27"/>
      <c r="B507" s="37"/>
      <c r="C507" s="61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>
      <c r="A508" s="27"/>
      <c r="B508" s="37"/>
      <c r="C508" s="61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>
      <c r="A509" s="27"/>
      <c r="B509" s="37"/>
      <c r="C509" s="61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>
      <c r="A510" s="27"/>
      <c r="B510" s="37"/>
      <c r="C510" s="61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>
      <c r="A511" s="27"/>
      <c r="B511" s="37"/>
      <c r="C511" s="61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>
      <c r="A512" s="27"/>
      <c r="B512" s="37"/>
      <c r="C512" s="61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>
      <c r="A513" s="27"/>
      <c r="B513" s="37"/>
      <c r="C513" s="61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>
      <c r="A514" s="27"/>
      <c r="B514" s="37"/>
      <c r="C514" s="61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>
      <c r="A515" s="27"/>
      <c r="B515" s="37"/>
      <c r="C515" s="61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>
      <c r="A516" s="27"/>
      <c r="B516" s="37"/>
      <c r="C516" s="61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>
      <c r="A517" s="27"/>
      <c r="B517" s="37"/>
      <c r="C517" s="61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>
      <c r="A518" s="27"/>
      <c r="B518" s="37"/>
      <c r="C518" s="61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>
      <c r="A519" s="27"/>
      <c r="B519" s="37"/>
      <c r="C519" s="61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>
      <c r="A520" s="27"/>
      <c r="B520" s="37"/>
      <c r="C520" s="61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>
      <c r="A521" s="27"/>
      <c r="B521" s="37"/>
      <c r="C521" s="61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>
      <c r="A522" s="27"/>
      <c r="B522" s="37"/>
      <c r="C522" s="61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>
      <c r="A523" s="27"/>
      <c r="B523" s="37"/>
      <c r="C523" s="61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>
      <c r="A524" s="27"/>
      <c r="B524" s="37"/>
      <c r="C524" s="61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>
      <c r="A525" s="27"/>
      <c r="B525" s="37"/>
      <c r="C525" s="61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>
      <c r="A526" s="27"/>
      <c r="B526" s="37"/>
      <c r="C526" s="61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>
      <c r="A527" s="27"/>
      <c r="B527" s="37"/>
      <c r="C527" s="61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>
      <c r="A528" s="27"/>
      <c r="B528" s="37"/>
      <c r="C528" s="61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>
      <c r="A529" s="27"/>
      <c r="B529" s="37"/>
      <c r="C529" s="61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>
      <c r="A530" s="27"/>
      <c r="B530" s="37"/>
      <c r="C530" s="61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>
      <c r="A531" s="27"/>
      <c r="B531" s="37"/>
      <c r="C531" s="61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>
      <c r="A532" s="27"/>
      <c r="B532" s="37"/>
      <c r="C532" s="61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>
      <c r="A533" s="27"/>
      <c r="B533" s="37"/>
      <c r="C533" s="61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>
      <c r="A534" s="27"/>
      <c r="B534" s="37"/>
      <c r="C534" s="61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>
      <c r="A535" s="27"/>
      <c r="B535" s="37"/>
      <c r="C535" s="61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>
      <c r="A536" s="27"/>
      <c r="B536" s="37"/>
      <c r="C536" s="61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>
      <c r="A537" s="27"/>
      <c r="B537" s="37"/>
      <c r="C537" s="61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>
      <c r="A538" s="27"/>
      <c r="B538" s="37"/>
      <c r="C538" s="61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>
      <c r="A539" s="27"/>
      <c r="B539" s="37"/>
      <c r="C539" s="61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>
      <c r="A540" s="27"/>
      <c r="B540" s="37"/>
      <c r="C540" s="61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>
      <c r="A541" s="27"/>
      <c r="B541" s="37"/>
      <c r="C541" s="61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>
      <c r="A542" s="27"/>
      <c r="B542" s="37"/>
      <c r="C542" s="61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>
      <c r="A543" s="27"/>
      <c r="B543" s="37"/>
      <c r="C543" s="61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>
      <c r="A544" s="27"/>
      <c r="B544" s="37"/>
      <c r="C544" s="61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>
      <c r="A545" s="27"/>
      <c r="B545" s="37"/>
      <c r="C545" s="61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>
      <c r="A546" s="27"/>
      <c r="B546" s="37"/>
      <c r="C546" s="61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>
      <c r="A547" s="27"/>
      <c r="B547" s="37"/>
      <c r="C547" s="61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>
      <c r="A548" s="27"/>
      <c r="B548" s="37"/>
      <c r="C548" s="61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>
      <c r="A549" s="27"/>
      <c r="B549" s="37"/>
      <c r="C549" s="61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>
      <c r="A550" s="27"/>
      <c r="B550" s="37"/>
      <c r="C550" s="61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>
      <c r="A551" s="27"/>
      <c r="B551" s="37"/>
      <c r="C551" s="61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>
      <c r="A552" s="27"/>
      <c r="B552" s="37"/>
      <c r="C552" s="61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>
      <c r="A553" s="27"/>
      <c r="B553" s="37"/>
      <c r="C553" s="61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>
      <c r="A554" s="27"/>
      <c r="B554" s="37"/>
      <c r="C554" s="61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>
      <c r="A555" s="27"/>
      <c r="B555" s="37"/>
      <c r="C555" s="61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>
      <c r="A556" s="27"/>
      <c r="B556" s="37"/>
      <c r="C556" s="61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>
      <c r="A557" s="27"/>
      <c r="B557" s="37"/>
      <c r="C557" s="61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>
      <c r="A558" s="27"/>
      <c r="B558" s="37"/>
      <c r="C558" s="61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>
      <c r="A559" s="27"/>
      <c r="B559" s="37"/>
      <c r="C559" s="61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>
      <c r="A560" s="27"/>
      <c r="B560" s="37"/>
      <c r="C560" s="61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>
      <c r="A561" s="27"/>
      <c r="B561" s="37"/>
      <c r="C561" s="61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>
      <c r="A562" s="27"/>
      <c r="B562" s="37"/>
      <c r="C562" s="61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>
      <c r="A563" s="27"/>
      <c r="B563" s="37"/>
      <c r="C563" s="61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>
      <c r="A564" s="27"/>
      <c r="B564" s="37"/>
      <c r="C564" s="61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>
      <c r="A565" s="27"/>
      <c r="B565" s="37"/>
      <c r="C565" s="61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>
      <c r="A566" s="27"/>
      <c r="B566" s="37"/>
      <c r="C566" s="61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>
      <c r="A567" s="27"/>
      <c r="B567" s="37"/>
      <c r="C567" s="61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>
      <c r="A568" s="27"/>
      <c r="B568" s="37"/>
      <c r="C568" s="61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>
      <c r="A569" s="27"/>
      <c r="B569" s="37"/>
      <c r="C569" s="61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>
      <c r="A570" s="27"/>
      <c r="B570" s="37"/>
      <c r="C570" s="61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>
      <c r="A571" s="27"/>
      <c r="B571" s="37"/>
      <c r="C571" s="61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>
      <c r="A572" s="27"/>
      <c r="B572" s="37"/>
      <c r="C572" s="61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>
      <c r="A573" s="27"/>
      <c r="B573" s="37"/>
      <c r="C573" s="61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>
      <c r="A574" s="27"/>
      <c r="B574" s="37"/>
      <c r="C574" s="61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>
      <c r="A575" s="27"/>
      <c r="B575" s="37"/>
      <c r="C575" s="61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>
      <c r="A576" s="27"/>
      <c r="B576" s="37"/>
      <c r="C576" s="61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>
      <c r="A577" s="27"/>
      <c r="B577" s="37"/>
      <c r="C577" s="61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>
      <c r="A578" s="27"/>
      <c r="B578" s="37"/>
      <c r="C578" s="61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>
      <c r="A579" s="27"/>
      <c r="B579" s="37"/>
      <c r="C579" s="61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>
      <c r="A580" s="27"/>
      <c r="B580" s="37"/>
      <c r="C580" s="61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>
      <c r="A581" s="27"/>
      <c r="B581" s="37"/>
      <c r="C581" s="61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>
      <c r="A582" s="27"/>
      <c r="B582" s="37"/>
      <c r="C582" s="61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>
      <c r="A583" s="27"/>
      <c r="B583" s="37"/>
      <c r="C583" s="61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>
      <c r="A584" s="27"/>
      <c r="B584" s="37"/>
      <c r="C584" s="61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>
      <c r="A585" s="27"/>
      <c r="B585" s="37"/>
      <c r="C585" s="61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>
      <c r="A586" s="27"/>
      <c r="B586" s="37"/>
      <c r="C586" s="61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>
      <c r="A587" s="27"/>
      <c r="B587" s="37"/>
      <c r="C587" s="61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>
      <c r="A588" s="27"/>
      <c r="B588" s="37"/>
      <c r="C588" s="61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>
      <c r="A589" s="27"/>
      <c r="B589" s="37"/>
      <c r="C589" s="61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>
      <c r="A590" s="27"/>
      <c r="B590" s="37"/>
      <c r="C590" s="61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>
      <c r="A591" s="27"/>
      <c r="B591" s="37"/>
      <c r="C591" s="61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>
      <c r="A592" s="27"/>
      <c r="B592" s="37"/>
      <c r="C592" s="61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>
      <c r="A593" s="27"/>
      <c r="B593" s="37"/>
      <c r="C593" s="61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>
      <c r="A594" s="27"/>
      <c r="B594" s="37"/>
      <c r="C594" s="61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>
      <c r="A595" s="27"/>
      <c r="B595" s="37"/>
      <c r="C595" s="61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>
      <c r="A596" s="27"/>
      <c r="B596" s="37"/>
      <c r="C596" s="61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>
      <c r="A597" s="27"/>
      <c r="B597" s="37"/>
      <c r="C597" s="61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>
      <c r="A598" s="27"/>
      <c r="B598" s="37"/>
      <c r="C598" s="61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>
      <c r="A599" s="27"/>
      <c r="B599" s="37"/>
      <c r="C599" s="61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>
      <c r="A600" s="27"/>
      <c r="B600" s="37"/>
      <c r="C600" s="61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>
      <c r="A601" s="27"/>
      <c r="B601" s="37"/>
      <c r="C601" s="61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>
      <c r="A602" s="27"/>
      <c r="B602" s="37"/>
      <c r="C602" s="61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>
      <c r="A603" s="27"/>
      <c r="B603" s="37"/>
      <c r="C603" s="61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>
      <c r="A604" s="27"/>
      <c r="B604" s="37"/>
      <c r="C604" s="61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>
      <c r="A605" s="27"/>
      <c r="B605" s="37"/>
      <c r="C605" s="61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>
      <c r="A606" s="27"/>
      <c r="B606" s="37"/>
      <c r="C606" s="61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>
      <c r="A607" s="27"/>
      <c r="B607" s="37"/>
      <c r="C607" s="61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>
      <c r="A608" s="27"/>
      <c r="B608" s="37"/>
      <c r="C608" s="61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>
      <c r="A609" s="27"/>
      <c r="B609" s="37"/>
      <c r="C609" s="61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>
      <c r="A610" s="27"/>
      <c r="B610" s="37"/>
      <c r="C610" s="61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>
      <c r="A611" s="27"/>
      <c r="B611" s="37"/>
      <c r="C611" s="61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>
      <c r="A612" s="27"/>
      <c r="B612" s="37"/>
      <c r="C612" s="61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>
      <c r="A613" s="27"/>
      <c r="B613" s="37"/>
      <c r="C613" s="61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>
      <c r="A614" s="27"/>
      <c r="B614" s="37"/>
      <c r="C614" s="61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>
      <c r="A615" s="27"/>
      <c r="B615" s="37"/>
      <c r="C615" s="61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>
      <c r="A616" s="27"/>
      <c r="B616" s="37"/>
      <c r="C616" s="61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>
      <c r="A617" s="27"/>
      <c r="B617" s="37"/>
      <c r="C617" s="61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>
      <c r="A618" s="27"/>
      <c r="B618" s="37"/>
      <c r="C618" s="61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>
      <c r="A619" s="27"/>
      <c r="B619" s="37"/>
      <c r="C619" s="61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>
      <c r="A620" s="27"/>
      <c r="B620" s="37"/>
      <c r="C620" s="61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>
      <c r="A621" s="27"/>
      <c r="B621" s="37"/>
      <c r="C621" s="61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>
      <c r="A622" s="27"/>
      <c r="B622" s="37"/>
      <c r="C622" s="61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>
      <c r="A623" s="27"/>
      <c r="B623" s="37"/>
      <c r="C623" s="61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>
      <c r="A624" s="27"/>
      <c r="B624" s="37"/>
      <c r="C624" s="61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>
      <c r="A625" s="27"/>
      <c r="B625" s="37"/>
      <c r="C625" s="61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>
      <c r="A626" s="27"/>
      <c r="B626" s="37"/>
      <c r="C626" s="61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>
      <c r="A627" s="27"/>
      <c r="B627" s="37"/>
      <c r="C627" s="61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>
      <c r="A628" s="27"/>
      <c r="B628" s="37"/>
      <c r="C628" s="61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>
      <c r="A629" s="27"/>
      <c r="B629" s="37"/>
      <c r="C629" s="61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>
      <c r="A630" s="27"/>
      <c r="B630" s="37"/>
      <c r="C630" s="61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>
      <c r="A631" s="27"/>
      <c r="B631" s="37"/>
      <c r="C631" s="61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>
      <c r="A632" s="27"/>
      <c r="B632" s="37"/>
      <c r="C632" s="61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>
      <c r="A633" s="27"/>
      <c r="B633" s="37"/>
      <c r="C633" s="61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>
      <c r="A634" s="27"/>
      <c r="B634" s="37"/>
      <c r="C634" s="61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>
      <c r="A635" s="27"/>
      <c r="B635" s="37"/>
      <c r="C635" s="61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>
      <c r="A636" s="27"/>
      <c r="B636" s="37"/>
      <c r="C636" s="61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>
      <c r="A637" s="27"/>
      <c r="B637" s="37"/>
      <c r="C637" s="61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>
      <c r="A638" s="27"/>
      <c r="B638" s="37"/>
      <c r="C638" s="61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>
      <c r="A639" s="27"/>
      <c r="B639" s="37"/>
      <c r="C639" s="61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>
      <c r="A640" s="27"/>
      <c r="B640" s="37"/>
      <c r="C640" s="61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>
      <c r="A641" s="27"/>
      <c r="B641" s="37"/>
      <c r="C641" s="61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>
      <c r="A642" s="27"/>
      <c r="B642" s="37"/>
      <c r="C642" s="61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>
      <c r="A643" s="27"/>
      <c r="B643" s="37"/>
      <c r="C643" s="61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>
      <c r="A644" s="27"/>
      <c r="B644" s="37"/>
      <c r="C644" s="61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>
      <c r="A645" s="27"/>
      <c r="B645" s="37"/>
      <c r="C645" s="61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>
      <c r="A646" s="27"/>
      <c r="B646" s="37"/>
      <c r="C646" s="61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>
      <c r="A647" s="27"/>
      <c r="B647" s="37"/>
      <c r="C647" s="61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>
      <c r="A648" s="27"/>
      <c r="B648" s="37"/>
      <c r="C648" s="61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>
      <c r="A649" s="27"/>
      <c r="B649" s="37"/>
      <c r="C649" s="61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>
      <c r="A650" s="27"/>
      <c r="B650" s="37"/>
      <c r="C650" s="61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>
      <c r="A651" s="27"/>
      <c r="B651" s="37"/>
      <c r="C651" s="61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>
      <c r="A652" s="27"/>
      <c r="B652" s="37"/>
      <c r="C652" s="61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>
      <c r="A653" s="27"/>
      <c r="B653" s="37"/>
      <c r="C653" s="61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>
      <c r="A654" s="27"/>
      <c r="B654" s="37"/>
      <c r="C654" s="61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>
      <c r="A655" s="27"/>
      <c r="B655" s="37"/>
      <c r="C655" s="61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>
      <c r="A656" s="27"/>
      <c r="B656" s="37"/>
      <c r="C656" s="61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>
      <c r="A657" s="27"/>
      <c r="B657" s="37"/>
      <c r="C657" s="61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>
      <c r="A658" s="27"/>
      <c r="B658" s="37"/>
      <c r="C658" s="61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>
      <c r="A659" s="27"/>
      <c r="B659" s="37"/>
      <c r="C659" s="61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>
      <c r="A660" s="27"/>
      <c r="B660" s="37"/>
      <c r="C660" s="61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>
      <c r="A661" s="27"/>
      <c r="B661" s="37"/>
      <c r="C661" s="61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>
      <c r="A662" s="27"/>
      <c r="B662" s="37"/>
      <c r="C662" s="61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>
      <c r="A663" s="27"/>
      <c r="B663" s="37"/>
      <c r="C663" s="61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>
      <c r="A664" s="27"/>
      <c r="B664" s="37"/>
      <c r="C664" s="61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>
      <c r="A665" s="27"/>
      <c r="B665" s="37"/>
      <c r="C665" s="61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>
      <c r="A666" s="27"/>
      <c r="B666" s="37"/>
      <c r="C666" s="61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>
      <c r="A667" s="27"/>
      <c r="B667" s="37"/>
      <c r="C667" s="61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>
      <c r="A668" s="27"/>
      <c r="B668" s="37"/>
      <c r="C668" s="61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>
      <c r="A669" s="27"/>
      <c r="B669" s="37"/>
      <c r="C669" s="61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>
      <c r="A670" s="27"/>
      <c r="B670" s="37"/>
      <c r="C670" s="61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>
      <c r="A671" s="27"/>
      <c r="B671" s="37"/>
      <c r="C671" s="61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>
      <c r="A672" s="27"/>
      <c r="B672" s="37"/>
      <c r="C672" s="61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>
      <c r="A673" s="27"/>
      <c r="B673" s="37"/>
      <c r="C673" s="61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>
      <c r="A674" s="27"/>
      <c r="B674" s="37"/>
      <c r="C674" s="61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>
      <c r="A675" s="27"/>
      <c r="B675" s="37"/>
      <c r="C675" s="61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>
      <c r="A676" s="27"/>
      <c r="B676" s="37"/>
      <c r="C676" s="61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>
      <c r="A677" s="27"/>
      <c r="B677" s="37"/>
      <c r="C677" s="61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>
      <c r="A678" s="27"/>
      <c r="B678" s="37"/>
      <c r="C678" s="61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>
      <c r="A679" s="27"/>
      <c r="B679" s="37"/>
      <c r="C679" s="61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>
      <c r="A680" s="27"/>
      <c r="B680" s="37"/>
      <c r="C680" s="61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>
      <c r="A681" s="27"/>
      <c r="B681" s="37"/>
      <c r="C681" s="61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>
      <c r="A682" s="27"/>
      <c r="B682" s="37"/>
      <c r="C682" s="61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>
      <c r="A683" s="27"/>
      <c r="B683" s="37"/>
      <c r="C683" s="61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>
      <c r="A684" s="27"/>
      <c r="B684" s="37"/>
      <c r="C684" s="61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>
      <c r="A685" s="27"/>
      <c r="B685" s="37"/>
      <c r="C685" s="61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>
      <c r="A686" s="27"/>
      <c r="B686" s="37"/>
      <c r="C686" s="61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>
      <c r="A687" s="27"/>
      <c r="B687" s="37"/>
      <c r="C687" s="61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>
      <c r="A688" s="27"/>
      <c r="B688" s="37"/>
      <c r="C688" s="61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>
      <c r="A689" s="27"/>
      <c r="B689" s="37"/>
      <c r="C689" s="61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>
      <c r="A690" s="27"/>
      <c r="B690" s="37"/>
      <c r="C690" s="61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>
      <c r="A691" s="27"/>
      <c r="B691" s="37"/>
      <c r="C691" s="61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>
      <c r="A692" s="27"/>
      <c r="B692" s="37"/>
      <c r="C692" s="61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>
      <c r="A693" s="27"/>
      <c r="B693" s="37"/>
      <c r="C693" s="61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>
      <c r="A694" s="27"/>
      <c r="B694" s="37"/>
      <c r="C694" s="61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>
      <c r="A695" s="27"/>
      <c r="B695" s="37"/>
      <c r="C695" s="61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>
      <c r="A696" s="27"/>
      <c r="B696" s="37"/>
      <c r="C696" s="61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>
      <c r="A697" s="27"/>
      <c r="B697" s="37"/>
      <c r="C697" s="61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>
      <c r="A698" s="27"/>
      <c r="B698" s="37"/>
      <c r="C698" s="61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>
      <c r="A699" s="27"/>
      <c r="B699" s="37"/>
      <c r="C699" s="61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>
      <c r="A700" s="27"/>
      <c r="B700" s="37"/>
      <c r="C700" s="61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>
      <c r="A701" s="27"/>
      <c r="B701" s="37"/>
      <c r="C701" s="61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>
      <c r="A702" s="27"/>
      <c r="B702" s="37"/>
      <c r="C702" s="61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>
      <c r="A703" s="27"/>
      <c r="B703" s="37"/>
      <c r="C703" s="61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>
      <c r="A704" s="27"/>
      <c r="B704" s="37"/>
      <c r="C704" s="61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>
      <c r="A705" s="27"/>
      <c r="B705" s="37"/>
      <c r="C705" s="61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>
      <c r="A706" s="27"/>
      <c r="B706" s="37"/>
      <c r="C706" s="61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>
      <c r="A707" s="27"/>
      <c r="B707" s="37"/>
      <c r="C707" s="61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>
      <c r="A708" s="27"/>
      <c r="B708" s="37"/>
      <c r="C708" s="61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>
      <c r="A709" s="27"/>
      <c r="B709" s="37"/>
      <c r="C709" s="61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>
      <c r="A710" s="27"/>
      <c r="B710" s="37"/>
      <c r="C710" s="61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>
      <c r="A711" s="27"/>
      <c r="B711" s="37"/>
      <c r="C711" s="61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>
      <c r="A712" s="27"/>
      <c r="B712" s="37"/>
      <c r="C712" s="61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>
      <c r="A713" s="27"/>
      <c r="B713" s="37"/>
      <c r="C713" s="61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>
      <c r="A714" s="27"/>
      <c r="B714" s="37"/>
      <c r="C714" s="61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>
      <c r="A715" s="27"/>
      <c r="B715" s="37"/>
      <c r="C715" s="61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>
      <c r="A716" s="27"/>
      <c r="B716" s="37"/>
      <c r="C716" s="61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>
      <c r="A717" s="27"/>
      <c r="B717" s="37"/>
      <c r="C717" s="61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>
      <c r="A718" s="27"/>
      <c r="B718" s="37"/>
      <c r="C718" s="61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>
      <c r="A719" s="27"/>
      <c r="B719" s="37"/>
      <c r="C719" s="61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>
      <c r="A720" s="27"/>
      <c r="B720" s="37"/>
      <c r="C720" s="61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>
      <c r="A721" s="27"/>
      <c r="B721" s="37"/>
      <c r="C721" s="61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>
      <c r="A722" s="27"/>
      <c r="B722" s="37"/>
      <c r="C722" s="61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>
      <c r="A723" s="27"/>
      <c r="B723" s="37"/>
      <c r="C723" s="61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>
      <c r="A724" s="27"/>
      <c r="B724" s="37"/>
      <c r="C724" s="61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>
      <c r="A725" s="27"/>
      <c r="B725" s="37"/>
      <c r="C725" s="61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>
      <c r="A726" s="27"/>
      <c r="B726" s="37"/>
      <c r="C726" s="61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>
      <c r="A727" s="27"/>
      <c r="B727" s="37"/>
      <c r="C727" s="61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>
      <c r="A728" s="27"/>
      <c r="B728" s="37"/>
      <c r="C728" s="61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>
      <c r="A729" s="27"/>
      <c r="B729" s="37"/>
      <c r="C729" s="61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>
      <c r="A730" s="27"/>
      <c r="B730" s="37"/>
      <c r="C730" s="61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>
      <c r="A731" s="27"/>
      <c r="B731" s="37"/>
      <c r="C731" s="61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>
      <c r="A732" s="27"/>
      <c r="B732" s="37"/>
      <c r="C732" s="61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>
      <c r="A733" s="27"/>
      <c r="B733" s="37"/>
      <c r="C733" s="61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>
      <c r="A734" s="27"/>
      <c r="B734" s="37"/>
      <c r="C734" s="61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>
      <c r="A735" s="27"/>
      <c r="B735" s="37"/>
      <c r="C735" s="61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>
      <c r="A736" s="27"/>
      <c r="B736" s="37"/>
      <c r="C736" s="61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>
      <c r="A737" s="27"/>
      <c r="B737" s="37"/>
      <c r="C737" s="61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>
      <c r="A738" s="27"/>
      <c r="B738" s="37"/>
      <c r="C738" s="61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>
      <c r="A739" s="27"/>
      <c r="B739" s="37"/>
      <c r="C739" s="61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>
      <c r="A740" s="27"/>
      <c r="B740" s="37"/>
      <c r="C740" s="61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>
      <c r="A741" s="27"/>
      <c r="B741" s="37"/>
      <c r="C741" s="61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>
      <c r="A742" s="27"/>
      <c r="B742" s="37"/>
      <c r="C742" s="61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>
      <c r="A743" s="27"/>
      <c r="B743" s="37"/>
      <c r="C743" s="61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>
      <c r="A744" s="27"/>
      <c r="B744" s="37"/>
      <c r="C744" s="61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>
      <c r="A745" s="27"/>
      <c r="B745" s="37"/>
      <c r="C745" s="61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>
      <c r="A746" s="27"/>
      <c r="B746" s="37"/>
      <c r="C746" s="61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>
      <c r="A747" s="27"/>
      <c r="B747" s="37"/>
      <c r="C747" s="61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>
      <c r="A748" s="27"/>
      <c r="B748" s="37"/>
      <c r="C748" s="61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>
      <c r="A749" s="27"/>
      <c r="B749" s="37"/>
      <c r="C749" s="61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>
      <c r="A750" s="27"/>
      <c r="B750" s="37"/>
      <c r="C750" s="61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>
      <c r="A751" s="27"/>
      <c r="B751" s="37"/>
      <c r="C751" s="61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>
      <c r="A752" s="27"/>
      <c r="B752" s="37"/>
      <c r="C752" s="61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>
      <c r="A753" s="27"/>
      <c r="B753" s="37"/>
      <c r="C753" s="61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>
      <c r="A754" s="27"/>
      <c r="B754" s="37"/>
      <c r="C754" s="61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>
      <c r="A755" s="27"/>
      <c r="B755" s="37"/>
      <c r="C755" s="61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>
      <c r="A756" s="27"/>
      <c r="B756" s="37"/>
      <c r="C756" s="61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>
      <c r="A757" s="27"/>
      <c r="B757" s="37"/>
      <c r="C757" s="61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>
      <c r="A758" s="27"/>
      <c r="B758" s="37"/>
      <c r="C758" s="61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>
      <c r="A759" s="27"/>
      <c r="B759" s="37"/>
      <c r="C759" s="61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>
      <c r="A760" s="27"/>
      <c r="B760" s="37"/>
      <c r="C760" s="61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>
      <c r="A761" s="27"/>
      <c r="B761" s="37"/>
      <c r="C761" s="61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>
      <c r="A762" s="27"/>
      <c r="B762" s="37"/>
      <c r="C762" s="61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>
      <c r="A763" s="27"/>
      <c r="B763" s="37"/>
      <c r="C763" s="61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>
      <c r="A764" s="27"/>
      <c r="B764" s="37"/>
      <c r="C764" s="61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>
      <c r="A765" s="27"/>
      <c r="B765" s="37"/>
      <c r="C765" s="61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>
      <c r="A766" s="27"/>
      <c r="B766" s="37"/>
      <c r="C766" s="61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>
      <c r="A767" s="27"/>
      <c r="B767" s="37"/>
      <c r="C767" s="61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>
      <c r="A768" s="27"/>
      <c r="B768" s="37"/>
      <c r="C768" s="61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>
      <c r="A769" s="27"/>
      <c r="B769" s="37"/>
      <c r="C769" s="61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>
      <c r="A770" s="27"/>
      <c r="B770" s="37"/>
      <c r="C770" s="61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>
      <c r="A771" s="27"/>
      <c r="B771" s="37"/>
      <c r="C771" s="61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>
      <c r="A772" s="27"/>
      <c r="B772" s="37"/>
      <c r="C772" s="61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>
      <c r="A773" s="27"/>
      <c r="B773" s="37"/>
      <c r="C773" s="61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>
      <c r="A774" s="27"/>
      <c r="B774" s="37"/>
      <c r="C774" s="61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>
      <c r="A775" s="27"/>
      <c r="B775" s="37"/>
      <c r="C775" s="61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>
      <c r="A776" s="27"/>
      <c r="B776" s="37"/>
      <c r="C776" s="61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>
      <c r="A777" s="27"/>
      <c r="B777" s="37"/>
      <c r="C777" s="61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>
      <c r="A778" s="27"/>
      <c r="B778" s="37"/>
      <c r="C778" s="61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>
      <c r="A779" s="27"/>
      <c r="B779" s="37"/>
      <c r="C779" s="61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>
      <c r="A780" s="27"/>
      <c r="B780" s="37"/>
      <c r="C780" s="61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>
      <c r="A781" s="27"/>
      <c r="B781" s="37"/>
      <c r="C781" s="61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>
      <c r="A782" s="27"/>
      <c r="B782" s="37"/>
      <c r="C782" s="61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>
      <c r="A783" s="27"/>
      <c r="B783" s="37"/>
      <c r="C783" s="61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>
      <c r="A784" s="27"/>
      <c r="B784" s="37"/>
      <c r="C784" s="61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>
      <c r="A785" s="27"/>
      <c r="B785" s="37"/>
      <c r="C785" s="61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>
      <c r="A786" s="27"/>
      <c r="B786" s="37"/>
      <c r="C786" s="61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>
      <c r="A787" s="27"/>
      <c r="B787" s="37"/>
      <c r="C787" s="61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>
      <c r="A788" s="27"/>
      <c r="B788" s="37"/>
      <c r="C788" s="61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>
      <c r="A789" s="27"/>
      <c r="B789" s="37"/>
      <c r="C789" s="61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>
      <c r="A790" s="27"/>
      <c r="B790" s="37"/>
      <c r="C790" s="61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>
      <c r="A791" s="27"/>
      <c r="B791" s="37"/>
      <c r="C791" s="61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>
      <c r="A792" s="27"/>
      <c r="B792" s="37"/>
      <c r="C792" s="61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>
      <c r="A793" s="27"/>
      <c r="B793" s="37"/>
      <c r="C793" s="61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>
      <c r="A794" s="27"/>
      <c r="B794" s="37"/>
      <c r="C794" s="61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>
      <c r="A795" s="27"/>
      <c r="B795" s="37"/>
      <c r="C795" s="61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>
      <c r="A796" s="27"/>
      <c r="B796" s="37"/>
      <c r="C796" s="61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>
      <c r="A797" s="27"/>
      <c r="B797" s="37"/>
      <c r="C797" s="61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>
      <c r="A798" s="27"/>
      <c r="B798" s="37"/>
      <c r="C798" s="61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>
      <c r="A799" s="27"/>
      <c r="B799" s="37"/>
      <c r="C799" s="61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>
      <c r="A800" s="27"/>
      <c r="B800" s="37"/>
      <c r="C800" s="61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>
      <c r="A801" s="27"/>
      <c r="B801" s="37"/>
      <c r="C801" s="61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>
      <c r="A802" s="27"/>
      <c r="B802" s="37"/>
      <c r="C802" s="61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>
      <c r="A803" s="27"/>
      <c r="B803" s="37"/>
      <c r="C803" s="61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>
      <c r="A804" s="27"/>
      <c r="B804" s="37"/>
      <c r="C804" s="61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>
      <c r="A805" s="27"/>
      <c r="B805" s="37"/>
      <c r="C805" s="61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>
      <c r="A806" s="27"/>
      <c r="B806" s="37"/>
      <c r="C806" s="61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>
      <c r="A807" s="27"/>
      <c r="B807" s="37"/>
      <c r="C807" s="61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>
      <c r="A808" s="27"/>
      <c r="B808" s="37"/>
      <c r="C808" s="61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>
      <c r="A809" s="27"/>
      <c r="B809" s="37"/>
      <c r="C809" s="61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>
      <c r="A810" s="27"/>
      <c r="B810" s="37"/>
      <c r="C810" s="61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>
      <c r="A811" s="27"/>
      <c r="B811" s="37"/>
      <c r="C811" s="61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>
      <c r="A812" s="27"/>
      <c r="B812" s="37"/>
      <c r="C812" s="61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>
      <c r="A813" s="27"/>
      <c r="B813" s="37"/>
      <c r="C813" s="61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>
      <c r="A814" s="27"/>
      <c r="B814" s="37"/>
      <c r="C814" s="61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>
      <c r="A815" s="27"/>
      <c r="B815" s="37"/>
      <c r="C815" s="61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>
      <c r="A816" s="27"/>
      <c r="B816" s="37"/>
      <c r="C816" s="61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>
      <c r="A817" s="27"/>
      <c r="B817" s="37"/>
      <c r="C817" s="61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>
      <c r="A818" s="27"/>
      <c r="B818" s="37"/>
      <c r="C818" s="61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>
      <c r="A819" s="27"/>
      <c r="B819" s="37"/>
      <c r="C819" s="61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>
      <c r="A820" s="27"/>
      <c r="B820" s="37"/>
      <c r="C820" s="61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>
      <c r="A821" s="27"/>
      <c r="B821" s="37"/>
      <c r="C821" s="61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>
      <c r="A822" s="27"/>
      <c r="B822" s="37"/>
      <c r="C822" s="61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>
      <c r="A823" s="27"/>
      <c r="B823" s="37"/>
      <c r="C823" s="61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>
      <c r="A824" s="27"/>
      <c r="B824" s="37"/>
      <c r="C824" s="61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>
      <c r="A825" s="27"/>
      <c r="B825" s="37"/>
      <c r="C825" s="61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>
      <c r="A826" s="27"/>
      <c r="B826" s="37"/>
      <c r="C826" s="61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>
      <c r="A827" s="27"/>
      <c r="B827" s="37"/>
      <c r="C827" s="61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>
      <c r="A828" s="27"/>
      <c r="B828" s="37"/>
      <c r="C828" s="61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>
      <c r="A829" s="27"/>
      <c r="B829" s="37"/>
      <c r="C829" s="61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>
      <c r="A830" s="27"/>
      <c r="B830" s="37"/>
      <c r="C830" s="61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>
      <c r="A831" s="27"/>
      <c r="B831" s="37"/>
      <c r="C831" s="61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>
      <c r="A832" s="27"/>
      <c r="B832" s="37"/>
      <c r="C832" s="61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>
      <c r="A833" s="27"/>
      <c r="B833" s="37"/>
      <c r="C833" s="61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>
      <c r="A834" s="27"/>
      <c r="B834" s="37"/>
      <c r="C834" s="61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>
      <c r="A835" s="27"/>
      <c r="B835" s="37"/>
      <c r="C835" s="61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>
      <c r="A836" s="27"/>
      <c r="B836" s="37"/>
      <c r="C836" s="61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>
      <c r="A837" s="27"/>
      <c r="B837" s="37"/>
      <c r="C837" s="61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>
      <c r="A838" s="27"/>
      <c r="B838" s="37"/>
      <c r="C838" s="61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>
      <c r="A839" s="27"/>
      <c r="B839" s="37"/>
      <c r="C839" s="61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>
      <c r="A840" s="27"/>
      <c r="B840" s="37"/>
      <c r="C840" s="61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>
      <c r="A841" s="27"/>
      <c r="B841" s="37"/>
      <c r="C841" s="61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>
      <c r="A842" s="27"/>
      <c r="B842" s="37"/>
      <c r="C842" s="61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>
      <c r="A843" s="27"/>
      <c r="B843" s="37"/>
      <c r="C843" s="61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>
      <c r="A844" s="27"/>
      <c r="B844" s="37"/>
      <c r="C844" s="61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>
      <c r="A845" s="27"/>
      <c r="B845" s="37"/>
      <c r="C845" s="61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>
      <c r="A846" s="27"/>
      <c r="B846" s="37"/>
      <c r="C846" s="61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>
      <c r="A847" s="27"/>
      <c r="B847" s="37"/>
      <c r="C847" s="61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>
      <c r="A848" s="27"/>
      <c r="B848" s="37"/>
      <c r="C848" s="61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>
      <c r="A849" s="27"/>
      <c r="B849" s="37"/>
      <c r="C849" s="61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>
      <c r="A850" s="27"/>
      <c r="B850" s="37"/>
      <c r="C850" s="61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>
      <c r="A851" s="27"/>
      <c r="B851" s="37"/>
      <c r="C851" s="61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>
      <c r="A852" s="27"/>
      <c r="B852" s="37"/>
      <c r="C852" s="61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>
      <c r="A853" s="27"/>
      <c r="B853" s="37"/>
      <c r="C853" s="61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>
      <c r="A854" s="27"/>
      <c r="B854" s="37"/>
      <c r="C854" s="61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>
      <c r="A855" s="27"/>
      <c r="B855" s="37"/>
      <c r="C855" s="61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>
      <c r="A856" s="27"/>
      <c r="B856" s="37"/>
      <c r="C856" s="61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>
      <c r="A857" s="27"/>
      <c r="B857" s="37"/>
      <c r="C857" s="61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>
      <c r="A858" s="27"/>
      <c r="B858" s="37"/>
      <c r="C858" s="61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>
      <c r="A859" s="27"/>
      <c r="B859" s="37"/>
      <c r="C859" s="61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>
      <c r="A860" s="27"/>
      <c r="B860" s="37"/>
      <c r="C860" s="61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>
      <c r="A861" s="27"/>
      <c r="B861" s="37"/>
      <c r="C861" s="61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>
      <c r="A862" s="27"/>
      <c r="B862" s="37"/>
      <c r="C862" s="61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>
      <c r="A863" s="27"/>
      <c r="B863" s="37"/>
      <c r="C863" s="61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>
      <c r="A864" s="27"/>
      <c r="B864" s="37"/>
      <c r="C864" s="61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>
      <c r="A865" s="27"/>
      <c r="B865" s="37"/>
      <c r="C865" s="61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>
      <c r="A866" s="27"/>
      <c r="B866" s="37"/>
      <c r="C866" s="61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>
      <c r="A867" s="27"/>
      <c r="B867" s="37"/>
      <c r="C867" s="61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>
      <c r="A868" s="27"/>
      <c r="B868" s="37"/>
      <c r="C868" s="61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>
      <c r="A869" s="27"/>
      <c r="B869" s="37"/>
      <c r="C869" s="61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>
      <c r="A870" s="27"/>
      <c r="B870" s="37"/>
      <c r="C870" s="61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>
      <c r="A871" s="27"/>
      <c r="B871" s="37"/>
      <c r="C871" s="61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>
      <c r="A872" s="27"/>
      <c r="B872" s="37"/>
      <c r="C872" s="61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>
      <c r="A873" s="27"/>
      <c r="B873" s="37"/>
      <c r="C873" s="61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>
      <c r="A874" s="27"/>
      <c r="B874" s="37"/>
      <c r="C874" s="61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>
      <c r="A875" s="27"/>
      <c r="B875" s="37"/>
      <c r="C875" s="61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>
      <c r="A876" s="27"/>
      <c r="B876" s="37"/>
      <c r="C876" s="61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>
      <c r="A877" s="27"/>
      <c r="B877" s="37"/>
      <c r="C877" s="61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>
      <c r="A878" s="27"/>
      <c r="B878" s="37"/>
      <c r="C878" s="61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>
      <c r="A879" s="27"/>
      <c r="B879" s="37"/>
      <c r="C879" s="61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>
      <c r="A880" s="27"/>
      <c r="B880" s="37"/>
      <c r="C880" s="61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>
      <c r="A881" s="27"/>
      <c r="B881" s="37"/>
      <c r="C881" s="61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>
      <c r="A882" s="27"/>
      <c r="B882" s="37"/>
      <c r="C882" s="61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>
      <c r="A883" s="27"/>
      <c r="B883" s="37"/>
      <c r="C883" s="61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>
      <c r="A884" s="27"/>
      <c r="B884" s="37"/>
      <c r="C884" s="61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>
      <c r="A885" s="27"/>
      <c r="B885" s="37"/>
      <c r="C885" s="61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>
      <c r="A886" s="27"/>
      <c r="B886" s="37"/>
      <c r="C886" s="61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>
      <c r="A887" s="27"/>
      <c r="B887" s="37"/>
      <c r="C887" s="61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>
      <c r="A888" s="27"/>
      <c r="B888" s="37"/>
      <c r="C888" s="61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>
      <c r="A889" s="27"/>
      <c r="B889" s="37"/>
      <c r="C889" s="61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>
      <c r="A890" s="27"/>
      <c r="B890" s="37"/>
      <c r="C890" s="61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>
      <c r="A891" s="27"/>
      <c r="B891" s="37"/>
      <c r="C891" s="61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>
      <c r="A892" s="27"/>
      <c r="B892" s="37"/>
      <c r="C892" s="61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>
      <c r="A893" s="27"/>
      <c r="B893" s="37"/>
      <c r="C893" s="61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>
      <c r="A894" s="27"/>
      <c r="B894" s="37"/>
      <c r="C894" s="61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>
      <c r="A895" s="27"/>
      <c r="B895" s="37"/>
      <c r="C895" s="61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>
      <c r="A896" s="27"/>
      <c r="B896" s="37"/>
      <c r="C896" s="61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>
      <c r="A897" s="27"/>
      <c r="B897" s="37"/>
      <c r="C897" s="61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>
      <c r="A898" s="27"/>
      <c r="B898" s="37"/>
      <c r="C898" s="61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>
      <c r="A899" s="27"/>
      <c r="B899" s="37"/>
      <c r="C899" s="61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>
      <c r="A900" s="27"/>
      <c r="B900" s="37"/>
      <c r="C900" s="61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>
      <c r="A901" s="27"/>
      <c r="B901" s="37"/>
      <c r="C901" s="61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>
      <c r="A902" s="27"/>
      <c r="B902" s="37"/>
      <c r="C902" s="61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>
      <c r="A903" s="27"/>
      <c r="B903" s="37"/>
      <c r="C903" s="61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>
      <c r="A904" s="27"/>
      <c r="B904" s="37"/>
      <c r="C904" s="61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>
      <c r="A905" s="27"/>
      <c r="B905" s="37"/>
      <c r="C905" s="61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>
      <c r="A906" s="27"/>
      <c r="B906" s="37"/>
      <c r="C906" s="61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>
      <c r="A907" s="27"/>
      <c r="B907" s="37"/>
      <c r="C907" s="61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>
      <c r="A908" s="27"/>
      <c r="B908" s="37"/>
      <c r="C908" s="61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>
      <c r="A909" s="27"/>
      <c r="B909" s="37"/>
      <c r="C909" s="61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>
      <c r="A910" s="27"/>
      <c r="B910" s="37"/>
      <c r="C910" s="61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>
      <c r="A911" s="27"/>
      <c r="B911" s="37"/>
      <c r="C911" s="61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>
      <c r="A912" s="27"/>
      <c r="B912" s="37"/>
      <c r="C912" s="61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>
      <c r="A913" s="27"/>
      <c r="B913" s="37"/>
      <c r="C913" s="61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>
      <c r="A914" s="27"/>
      <c r="B914" s="37"/>
      <c r="C914" s="61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>
      <c r="A915" s="27"/>
      <c r="B915" s="37"/>
      <c r="C915" s="61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>
      <c r="A916" s="27"/>
      <c r="B916" s="37"/>
      <c r="C916" s="61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>
      <c r="A917" s="27"/>
      <c r="B917" s="37"/>
      <c r="C917" s="61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>
      <c r="A918" s="27"/>
      <c r="B918" s="37"/>
      <c r="C918" s="61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>
      <c r="A919" s="27"/>
      <c r="B919" s="37"/>
      <c r="C919" s="61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>
      <c r="A920" s="27"/>
      <c r="B920" s="37"/>
      <c r="C920" s="61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>
      <c r="A921" s="27"/>
      <c r="B921" s="37"/>
      <c r="C921" s="61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>
      <c r="A922" s="27"/>
      <c r="B922" s="37"/>
      <c r="C922" s="61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>
      <c r="A923" s="27"/>
      <c r="B923" s="37"/>
      <c r="C923" s="61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>
      <c r="A924" s="27"/>
      <c r="B924" s="37"/>
      <c r="C924" s="61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>
      <c r="A925" s="27"/>
      <c r="B925" s="37"/>
      <c r="C925" s="61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>
      <c r="A926" s="27"/>
      <c r="B926" s="37"/>
      <c r="C926" s="61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>
      <c r="A927" s="27"/>
      <c r="B927" s="37"/>
      <c r="C927" s="61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>
      <c r="A928" s="27"/>
      <c r="B928" s="37"/>
      <c r="C928" s="61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>
      <c r="A929" s="27"/>
      <c r="B929" s="37"/>
      <c r="C929" s="61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>
      <c r="A930" s="27"/>
      <c r="B930" s="37"/>
      <c r="C930" s="61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>
      <c r="A931" s="27"/>
      <c r="B931" s="37"/>
      <c r="C931" s="61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>
      <c r="A932" s="27"/>
      <c r="B932" s="37"/>
      <c r="C932" s="61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>
      <c r="A933" s="27"/>
      <c r="B933" s="37"/>
      <c r="C933" s="61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>
      <c r="A934" s="27"/>
      <c r="B934" s="37"/>
      <c r="C934" s="61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>
      <c r="A935" s="27"/>
      <c r="B935" s="37"/>
      <c r="C935" s="61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>
      <c r="A936" s="27"/>
      <c r="B936" s="37"/>
      <c r="C936" s="61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>
      <c r="A937" s="27"/>
      <c r="B937" s="37"/>
      <c r="C937" s="61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>
      <c r="A938" s="27"/>
      <c r="B938" s="37"/>
      <c r="C938" s="61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>
      <c r="A939" s="27"/>
      <c r="B939" s="37"/>
      <c r="C939" s="61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>
      <c r="A940" s="27"/>
      <c r="B940" s="37"/>
      <c r="C940" s="61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>
      <c r="A941" s="27"/>
      <c r="B941" s="37"/>
      <c r="C941" s="61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>
      <c r="A942" s="27"/>
      <c r="B942" s="37"/>
      <c r="C942" s="61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>
      <c r="A943" s="27"/>
      <c r="B943" s="37"/>
      <c r="C943" s="61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>
      <c r="A944" s="27"/>
      <c r="B944" s="37"/>
      <c r="C944" s="61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>
      <c r="A945" s="27"/>
      <c r="B945" s="37"/>
      <c r="C945" s="61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>
      <c r="A946" s="27"/>
      <c r="B946" s="37"/>
      <c r="C946" s="61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>
      <c r="A947" s="27"/>
      <c r="B947" s="37"/>
      <c r="C947" s="61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>
      <c r="A948" s="27"/>
      <c r="B948" s="37"/>
      <c r="C948" s="61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>
      <c r="A949" s="27"/>
      <c r="B949" s="37"/>
      <c r="C949" s="61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>
      <c r="A950" s="27"/>
      <c r="B950" s="37"/>
      <c r="C950" s="61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>
      <c r="A951" s="27"/>
      <c r="B951" s="37"/>
      <c r="C951" s="61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>
      <c r="A952" s="27"/>
      <c r="B952" s="37"/>
      <c r="C952" s="61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>
      <c r="A953" s="27"/>
      <c r="B953" s="37"/>
      <c r="C953" s="61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>
      <c r="A954" s="27"/>
      <c r="B954" s="37"/>
      <c r="C954" s="61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>
      <c r="A955" s="27"/>
      <c r="B955" s="37"/>
      <c r="C955" s="61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>
      <c r="A956" s="27"/>
      <c r="B956" s="37"/>
      <c r="C956" s="61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>
      <c r="A957" s="27"/>
      <c r="B957" s="37"/>
      <c r="C957" s="61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>
      <c r="A958" s="27"/>
      <c r="B958" s="37"/>
      <c r="C958" s="61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>
      <c r="A959" s="27"/>
      <c r="B959" s="37"/>
      <c r="C959" s="61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>
      <c r="A960" s="27"/>
      <c r="B960" s="37"/>
      <c r="C960" s="61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>
      <c r="A961" s="27"/>
      <c r="B961" s="37"/>
      <c r="C961" s="61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>
      <c r="A962" s="27"/>
      <c r="B962" s="37"/>
      <c r="C962" s="61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>
      <c r="A963" s="27"/>
      <c r="B963" s="37"/>
      <c r="C963" s="61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>
      <c r="A964" s="27"/>
      <c r="B964" s="37"/>
      <c r="C964" s="61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>
      <c r="A965" s="27"/>
      <c r="B965" s="37"/>
      <c r="C965" s="61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>
      <c r="A966" s="27"/>
      <c r="B966" s="37"/>
      <c r="C966" s="61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>
      <c r="A967" s="27"/>
      <c r="B967" s="37"/>
      <c r="C967" s="61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>
      <c r="A968" s="27"/>
      <c r="B968" s="37"/>
      <c r="C968" s="61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>
      <c r="A969" s="27"/>
      <c r="B969" s="37"/>
      <c r="C969" s="61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>
      <c r="A970" s="27"/>
      <c r="B970" s="37"/>
      <c r="C970" s="61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>
      <c r="A971" s="27"/>
      <c r="B971" s="37"/>
      <c r="C971" s="61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>
      <c r="A972" s="27"/>
      <c r="B972" s="37"/>
      <c r="C972" s="61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>
      <c r="A973" s="27"/>
      <c r="B973" s="37"/>
      <c r="C973" s="61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>
      <c r="A974" s="27"/>
      <c r="B974" s="37"/>
      <c r="C974" s="61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>
      <c r="A975" s="27"/>
      <c r="B975" s="37"/>
      <c r="C975" s="61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>
      <c r="A976" s="27"/>
      <c r="B976" s="37"/>
      <c r="C976" s="61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>
      <c r="A977" s="27"/>
      <c r="B977" s="37"/>
      <c r="C977" s="61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>
      <c r="A978" s="27"/>
      <c r="B978" s="37"/>
      <c r="C978" s="61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>
      <c r="A979" s="27"/>
      <c r="B979" s="37"/>
      <c r="C979" s="61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>
      <c r="A980" s="27"/>
      <c r="B980" s="37"/>
      <c r="C980" s="61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>
      <c r="A981" s="27"/>
      <c r="B981" s="37"/>
      <c r="C981" s="61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>
      <c r="A982" s="27"/>
      <c r="B982" s="37"/>
      <c r="C982" s="61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>
      <c r="A983" s="27"/>
      <c r="B983" s="37"/>
      <c r="C983" s="61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>
      <c r="A984" s="27"/>
      <c r="B984" s="37"/>
      <c r="C984" s="61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>
      <c r="A985" s="27"/>
      <c r="B985" s="37"/>
      <c r="C985" s="61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>
      <c r="A986" s="27"/>
      <c r="B986" s="37"/>
      <c r="C986" s="61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>
      <c r="A987" s="27"/>
      <c r="B987" s="37"/>
      <c r="C987" s="61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>
      <c r="A988" s="27"/>
      <c r="B988" s="37"/>
      <c r="C988" s="61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>
      <c r="A989" s="27"/>
      <c r="B989" s="37"/>
      <c r="C989" s="61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>
      <c r="A990" s="27"/>
      <c r="B990" s="37"/>
      <c r="C990" s="61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>
      <c r="A991" s="27"/>
      <c r="B991" s="37"/>
      <c r="C991" s="61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>
      <c r="A992" s="27"/>
      <c r="B992" s="37"/>
      <c r="C992" s="61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>
      <c r="A993" s="27"/>
      <c r="B993" s="37"/>
      <c r="C993" s="61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>
      <c r="A994" s="27"/>
      <c r="B994" s="37"/>
      <c r="C994" s="61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>
      <c r="A995" s="27"/>
      <c r="B995" s="37"/>
      <c r="C995" s="61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>
      <c r="A996" s="27"/>
      <c r="B996" s="37"/>
      <c r="C996" s="61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>
      <c r="A997" s="27"/>
      <c r="B997" s="37"/>
      <c r="C997" s="61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>
      <c r="A998" s="27"/>
      <c r="B998" s="37"/>
      <c r="C998" s="61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>
      <c r="A999" s="27"/>
      <c r="B999" s="37"/>
      <c r="C999" s="61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>
      <c r="A1000" s="27"/>
      <c r="B1000" s="37"/>
      <c r="C1000" s="61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mergeCells count="1">
    <mergeCell ref="B3:B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2277DC231C6F4F8B813250BF939800" ma:contentTypeVersion="55" ma:contentTypeDescription="Create a new document." ma:contentTypeScope="" ma:versionID="8f9bf7beb572cf67cdb960bbe996d554">
  <xsd:schema xmlns:xsd="http://www.w3.org/2001/XMLSchema" xmlns:xs="http://www.w3.org/2001/XMLSchema" xmlns:p="http://schemas.microsoft.com/office/2006/metadata/properties" xmlns:ns2="78a21a5f-a3ba-4cbf-9fd5-97a15faad296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995e476bc92652cda8cb2cfdef1e8762" ns2:_="" ns3:_="" ns4:_="" ns5:_="" ns6:_="">
    <xsd:import namespace="78a21a5f-a3ba-4cbf-9fd5-97a15faad296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2:j3dc9349b3384741bd6025ba1321f3a9" minOccurs="0"/>
                <xsd:element ref="ns5:ja5e4d000da44b5490ce6b4249309924" minOccurs="0"/>
                <xsd:element ref="ns3:Visit_x003a_Start_x0020_Time" minOccurs="0"/>
                <xsd:element ref="ns3:Visit_x003a_End_x0020_Time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_dlc_DocIdUrl" minOccurs="0"/>
                <xsd:element ref="ns6:_dlc_DocIdPersistId" minOccurs="0"/>
                <xsd:element ref="ns4:e6f926d7f5b14a74bee86c3452d91372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n78ca1497cf6442fb3babdda785c85ae" minOccurs="0"/>
                <xsd:element ref="ns4:c4838c65c76546ae93d5703426802f7f" minOccurs="0"/>
                <xsd:element ref="ns3:Specialist_x0020_Adviser_x003a_Full_x0020_Name" minOccurs="0"/>
                <xsd:element ref="ns4:j6c5b17cd04246da82e5604daf08bc68" minOccurs="0"/>
                <xsd:element ref="ns4:g3ef09377e3444258679b6035a1ff93a" minOccurs="0"/>
                <xsd:element ref="ns4:cd0fc526a5c840319a97fd94028e9904" minOccurs="0"/>
                <xsd:element ref="ns6:_dlc_DocId" minOccurs="0"/>
                <xsd:element ref="ns3:Specialist_x0020_Adviser_x003a_First_x0020_Nam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21a5f-a3ba-4cbf-9fd5-97a15faad296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dexed="true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j3dc9349b3384741bd6025ba1321f3a9" ma:index="3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n78ca1497cf6442fb3babdda785c85ae" ma:index="50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6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6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65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6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6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69" nillable="true" ma:displayName="Location" ma:internalName="MediaServiceLocation" ma:readOnly="true">
      <xsd:simpleType>
        <xsd:restriction base="dms:Text"/>
      </xsd:simpleType>
    </xsd:element>
    <xsd:element name="MediaServiceAutoKeyPoints" ma:index="7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73" nillable="true" ma:taxonomy="true" ma:internalName="lcf76f155ced4ddcb4097134ff3c332f" ma:taxonomyFieldName="MediaServiceImageTags" ma:displayName="Image Tags" ma:readOnly="false" ma:fieldId="{5cf76f15-5ced-4ddc-b409-7134ff3c332f}" ma:taxonomyMulti="true" ma:sspId="eb37f91c-4bb8-4ab3-bc5a-cd87538154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7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7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afe8bd55-a0fb-4cae-be78-f6e7131ee63c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5f0f316a-c464-4688-8884-64a2ac9db88c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1c53827-be01-44a9-8212-472216e50bf9}" ma:internalName="Witness" ma:showField="Title" ma:web="0606af38-29d8-407d-826d-7a0cb9d9f4ed">
      <xsd:simpleType>
        <xsd:restriction base="dms:Lookup"/>
      </xsd:simpleType>
    </xsd:element>
    <xsd:element name="Visit_x003a_Start_x0020_Time" ma:index="38" nillable="true" ma:displayName="Visit:Start Time" ma:list="{afe8bd55-a0fb-4cae-be78-f6e7131ee63c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39" nillable="true" ma:displayName="Visit:End Time" ma:list="{afe8bd55-a0fb-4cae-be78-f6e7131ee63c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41" nillable="true" ma:displayName="Witness:First Name" ma:list="{41c53827-be01-44a9-8212-472216e50bf9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42" nillable="true" ma:displayName="Witness:Full Name" ma:list="{41c53827-be01-44a9-8212-472216e50bf9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43" nillable="true" ma:displayName="Witness:Job Title" ma:list="{41c53827-be01-44a9-8212-472216e50bf9}" ma:internalName="Witness_x003a_Job_x0020_Title" ma:readOnly="true" ma:showField="Job_x0020_Title" ma:web="0606af38-29d8-407d-826d-7a0cb9d9f4ed">
      <xsd:simpleType>
        <xsd:restriction base="dms:Lookup"/>
      </xsd:simpleType>
    </xsd:element>
    <xsd:element name="Specialist_x0020_Adviser_x003a_Full_x0020_Name" ma:index="52" nillable="true" ma:displayName="Specialist Adviser:Full Name" ma:list="{5f0f316a-c464-4688-8884-64a2ac9db88c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Specialist_x0020_Adviser_x003a_First_x0020_Name" ma:index="59" nillable="true" ma:displayName="Specialist Adviser:First Name" ma:list="{5f0f316a-c464-4688-8884-64a2ac9db88c}" ma:internalName="Specialist_x0020_Adviser_x003a_First_x0020_Name" ma:readOnly="true" ma:showField="FirstNam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46" nillable="true" ma:taxonomy="true" ma:internalName="e6f926d7f5b14a74bee86c3452d91372" ma:taxonomyFieldName="Sessions" ma:displayName="Session" ma:default="151;#2024-25|173c2407-8e96-435d-bd52-860179bbc150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47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8" nillable="true" ma:displayName="Taxonomy Catch All Column" ma:description="" ma:hidden="true" ma:list="{25151384-0c62-407f-92a9-074e2371d64c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9" nillable="true" ma:displayName="Taxonomy Catch All Column1" ma:description="" ma:hidden="true" ma:list="{25151384-0c62-407f-92a9-074e2371d64c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4838c65c76546ae93d5703426802f7f" ma:index="5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53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55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57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7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5b0a02d5-2754-4c2f-b1de-2692213ebfad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Url" ma:index="4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5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SharedWithUsers" ma:index="6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0776d-0a3c-44b4-bff2-0ceaafb13046">
      <Value>41</Value>
      <Value>151</Value>
      <Value>2</Value>
    </TaxCatchAll>
    <_dlc_DocId xmlns="6ab18433-7710-49bd-9bb4-0bb85747556a">HMTPUBSRV-1781176686-5900</_dlc_DocId>
    <_dlc_DocIdUrl xmlns="6ab18433-7710-49bd-9bb4-0bb85747556a">
      <Url>https://tris42.sharepoint.com/sites/hmt_is_pubsrv/_layouts/15/DocIdRedir.aspx?ID=HMTPUBSRV-1781176686-5900</Url>
      <Description>HMTPUBSRV-1781176686-5900</Description>
    </_dlc_DocIdUrl>
    <SharedWithUsers xmlns="6ab18433-7710-49bd-9bb4-0bb85747556a">
      <UserInfo>
        <DisplayName/>
        <AccountId xsi:nil="true"/>
        <AccountType/>
      </UserInfo>
    </SharedWithUsers>
    <DateSent xmlns="4600776d-0a3c-44b4-bff2-0ceaafb13046" xsi:nil="true"/>
    <Useful_x0020_Docs xmlns="78a21a5f-a3ba-4cbf-9fd5-97a15faad296" xsi:nil="true"/>
    <Deadline xmlns="78a21a5f-a3ba-4cbf-9fd5-97a15faad296" xsi:nil="true"/>
    <RecordNumber xmlns="4600776d-0a3c-44b4-bff2-0ceaafb13046" xsi:nil="true"/>
    <Publication_x0020_Date xmlns="78a21a5f-a3ba-4cbf-9fd5-97a15faad296" xsi:nil="true"/>
    <Department xmlns="78a21a5f-a3ba-4cbf-9fd5-97a15faad296" xsi:nil="true"/>
    <k5b153ee974a4a57a7568e533217f2cb xmlns="4600776d-0a3c-44b4-bff2-0ceaafb13046">
      <Terms xmlns="http://schemas.microsoft.com/office/infopath/2007/PartnerControls"/>
    </k5b153ee974a4a57a7568e533217f2cb>
    <g3ef09377e3444258679b6035a1ff93a xmlns="4600776d-0a3c-44b4-bff2-0ceaafb13046">
      <Terms xmlns="http://schemas.microsoft.com/office/infopath/2007/PartnerControls"/>
    </g3ef09377e3444258679b6035a1ff93a>
    <Allocated_x0020_to xmlns="78a21a5f-a3ba-4cbf-9fd5-97a15faad296">
      <UserInfo>
        <DisplayName/>
        <AccountId xsi:nil="true"/>
        <AccountType/>
      </UserInfo>
    </Allocated_x0020_to>
    <j3dc9349b3384741bd6025ba1321f3a9 xmlns="78a21a5f-a3ba-4cbf-9fd5-97a15faad296">
      <Terms xmlns="http://schemas.microsoft.com/office/infopath/2007/PartnerControls"/>
    </j3dc9349b3384741bd6025ba1321f3a9>
    <Document_x0020_Status xmlns="78a21a5f-a3ba-4cbf-9fd5-97a15faad296" xsi:nil="true"/>
    <j6c5b17cd04246da82e5604daf08bc68 xmlns="4600776d-0a3c-44b4-bff2-0ceaafb13046">
      <Terms xmlns="http://schemas.microsoft.com/office/infopath/2007/PartnerControls"/>
    </j6c5b17cd04246da82e5604daf08bc68>
    <Meeting_x0020_Date xmlns="78a21a5f-a3ba-4cbf-9fd5-97a15faad296" xsi:nil="true"/>
    <Brief_x0020_status xmlns="78a21a5f-a3ba-4cbf-9fd5-97a15faad296" xsi:nil="true"/>
    <Related_x0020_Document xmlns="78a21a5f-a3ba-4cbf-9fd5-97a15faad296">
      <Url xsi:nil="true"/>
      <Description xsi:nil="true"/>
    </Related_x0020_Document>
    <Notes0 xmlns="78a21a5f-a3ba-4cbf-9fd5-97a15faad296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2024-25</TermName>
          <TermId xmlns="http://schemas.microsoft.com/office/infopath/2007/PartnerControls">173c2407-8e96-435d-bd52-860179bbc150</TermId>
        </TermInfo>
      </Terms>
    </e6f926d7f5b14a74bee86c3452d91372>
    <n78ca1497cf6442fb3babdda785c85ae xmlns="78a21a5f-a3ba-4cbf-9fd5-97a15faad29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Circular</TermName>
          <TermId xmlns="http://schemas.microsoft.com/office/infopath/2007/PartnerControls">eecf2abb-e55f-48e6-ba20-0d95bf4559a0</TermId>
        </TermInfo>
      </Terms>
    </n78ca1497cf6442fb3babdda785c85ae>
    <EndofSessionDate xmlns="4600776d-0a3c-44b4-bff2-0ceaafb13046" xsi:nil="true"/>
    <Additional_x0020_category xmlns="78a21a5f-a3ba-4cbf-9fd5-97a15faad296" xsi:nil="true"/>
    <Status_x0020_of_x0020_correspondence xmlns="78a21a5f-a3ba-4cbf-9fd5-97a15faad296" xsi:nil="true"/>
    <DateReceived xmlns="4600776d-0a3c-44b4-bff2-0ceaafb13046" xsi:nil="true"/>
    <TransfertoArchives xmlns="4600776d-0a3c-44b4-bff2-0ceaafb13046">false</TransfertoArchives>
    <Circulation_x0020_Date xmlns="78a21a5f-a3ba-4cbf-9fd5-97a15faad296" xsi:nil="true"/>
    <Visit xmlns="0606af38-29d8-407d-826d-7a0cb9d9f4ed" xsi:nil="true"/>
    <Date xmlns="78a21a5f-a3ba-4cbf-9fd5-97a15faad296" xsi:nil="true"/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lcf76f155ced4ddcb4097134ff3c332f xmlns="78a21a5f-a3ba-4cbf-9fd5-97a15faad296">
      <Terms xmlns="http://schemas.microsoft.com/office/infopath/2007/PartnerControls"/>
    </lcf76f155ced4ddcb4097134ff3c332f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DEEE8541-CA39-4C94-8BB9-3A916F4895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21a5f-a3ba-4cbf-9fd5-97a15faad296"/>
    <ds:schemaRef ds:uri="0606af38-29d8-407d-826d-7a0cb9d9f4ed"/>
    <ds:schemaRef ds:uri="4600776d-0a3c-44b4-bff2-0ceaafb13046"/>
    <ds:schemaRef ds:uri="c86d72e2-090a-4e7d-987e-218d8a0db591"/>
    <ds:schemaRef ds:uri="6ab18433-7710-49bd-9bb4-0bb8574755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5EC63C-331D-42F9-AC78-81DDBDE51F4A}">
  <ds:schemaRefs>
    <ds:schemaRef ds:uri="0606af38-29d8-407d-826d-7a0cb9d9f4ed"/>
    <ds:schemaRef ds:uri="http://purl.org/dc/elements/1.1/"/>
    <ds:schemaRef ds:uri="4600776d-0a3c-44b4-bff2-0ceaafb13046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ab18433-7710-49bd-9bb4-0bb85747556a"/>
    <ds:schemaRef ds:uri="http://schemas.microsoft.com/office/2006/documentManagement/types"/>
    <ds:schemaRef ds:uri="c86d72e2-090a-4e7d-987e-218d8a0db591"/>
    <ds:schemaRef ds:uri="78a21a5f-a3ba-4cbf-9fd5-97a15faad29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20E59C-13B6-493A-88F6-F7EC3BC5B3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79B80F-5AE5-4541-A52D-A1F5970694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3.1 SG CTS</vt:lpstr>
      <vt:lpstr>3.3a Cash Grant</vt:lpstr>
      <vt:lpstr>3.3 (b) Control Totals</vt:lpstr>
      <vt:lpstr>3.4 (a) Resource Changes</vt:lpstr>
      <vt:lpstr>3.4 (b) Capital Changes</vt:lpstr>
      <vt:lpstr>3.5 SG Trends</vt:lpstr>
      <vt:lpstr>BGT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Memoranda tables - Template Mains 24-251.xlsx</dc:title>
  <dc:subject/>
  <dc:creator>HONEYSETT, Larry</dc:creator>
  <cp:keywords/>
  <dc:description/>
  <cp:lastModifiedBy>TEXEIRA, Christopher</cp:lastModifiedBy>
  <cp:revision/>
  <dcterms:created xsi:type="dcterms:W3CDTF">2019-11-04T15:18:51Z</dcterms:created>
  <dcterms:modified xsi:type="dcterms:W3CDTF">2025-04-02T15:09:36Z</dcterms:modified>
  <cp:category>Circular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f77787-5df4-43b6-a2a8-8d8b678a318b_Enabled">
    <vt:lpwstr>True</vt:lpwstr>
  </property>
  <property fmtid="{D5CDD505-2E9C-101B-9397-08002B2CF9AE}" pid="3" name="MSIP_Label_a8f77787-5df4-43b6-a2a8-8d8b678a318b_SiteId">
    <vt:lpwstr>1ce6dd9e-b337-4088-be5e-8dbbec04b34a</vt:lpwstr>
  </property>
  <property fmtid="{D5CDD505-2E9C-101B-9397-08002B2CF9AE}" pid="4" name="MSIP_Label_a8f77787-5df4-43b6-a2a8-8d8b678a318b_Owner">
    <vt:lpwstr>honeysettl@parliament.uk</vt:lpwstr>
  </property>
  <property fmtid="{D5CDD505-2E9C-101B-9397-08002B2CF9AE}" pid="5" name="MSIP_Label_a8f77787-5df4-43b6-a2a8-8d8b678a318b_SetDate">
    <vt:lpwstr>2019-11-04T15:20:40.1942291Z</vt:lpwstr>
  </property>
  <property fmtid="{D5CDD505-2E9C-101B-9397-08002B2CF9AE}" pid="6" name="MSIP_Label_a8f77787-5df4-43b6-a2a8-8d8b678a318b_Name">
    <vt:lpwstr>Unrestricted</vt:lpwstr>
  </property>
  <property fmtid="{D5CDD505-2E9C-101B-9397-08002B2CF9AE}" pid="7" name="MSIP_Label_a8f77787-5df4-43b6-a2a8-8d8b678a318b_Application">
    <vt:lpwstr>Microsoft Azure Information Protection</vt:lpwstr>
  </property>
  <property fmtid="{D5CDD505-2E9C-101B-9397-08002B2CF9AE}" pid="8" name="MSIP_Label_a8f77787-5df4-43b6-a2a8-8d8b678a318b_ActionId">
    <vt:lpwstr>c40d649c-38ec-4f06-9eb5-18eaa26a0dd4</vt:lpwstr>
  </property>
  <property fmtid="{D5CDD505-2E9C-101B-9397-08002B2CF9AE}" pid="9" name="MSIP_Label_a8f77787-5df4-43b6-a2a8-8d8b678a318b_Extended_MSFT_Method">
    <vt:lpwstr>Automatic</vt:lpwstr>
  </property>
  <property fmtid="{D5CDD505-2E9C-101B-9397-08002B2CF9AE}" pid="10" name="ContentTypeId">
    <vt:lpwstr>0x0101008D2277DC231C6F4F8B813250BF939800</vt:lpwstr>
  </property>
  <property fmtid="{D5CDD505-2E9C-101B-9397-08002B2CF9AE}" pid="11" name="HMT_DocumentType">
    <vt:lpwstr>6;#Other|c235b5c2-f697-427b-a70a-43d69599f998</vt:lpwstr>
  </property>
  <property fmtid="{D5CDD505-2E9C-101B-9397-08002B2CF9AE}" pid="12" name="HMT_Group">
    <vt:lpwstr>2;#Public Services|200a2968-f57d-4757-93d0-f532b12fee42</vt:lpwstr>
  </property>
  <property fmtid="{D5CDD505-2E9C-101B-9397-08002B2CF9AE}" pid="13" name="HMT_Category">
    <vt:lpwstr>8;#Policy Document Types|bd4325a7-7f6a-48f9-b0dc-cc3aef626e65</vt:lpwstr>
  </property>
  <property fmtid="{D5CDD505-2E9C-101B-9397-08002B2CF9AE}" pid="14" name="HMT_SubTeam">
    <vt:lpwstr/>
  </property>
  <property fmtid="{D5CDD505-2E9C-101B-9397-08002B2CF9AE}" pid="15" name="HMT_Classification">
    <vt:lpwstr>5;#Official|0c3401bb-744b-4660-997f-fc50d910db48</vt:lpwstr>
  </property>
  <property fmtid="{D5CDD505-2E9C-101B-9397-08002B2CF9AE}" pid="16" name="HMT_Review">
    <vt:bool>false</vt:bool>
  </property>
  <property fmtid="{D5CDD505-2E9C-101B-9397-08002B2CF9AE}" pid="17" name="HMT_Team">
    <vt:lpwstr>18;#Devolution|f07ba734-7a7d-4de7-b286-5fc2c2469000</vt:lpwstr>
  </property>
  <property fmtid="{D5CDD505-2E9C-101B-9397-08002B2CF9AE}" pid="18" name="_dlc_DocIdItemGuid">
    <vt:lpwstr>fffba9e3-2dd3-4856-b8a7-c126090f2409</vt:lpwstr>
  </property>
  <property fmtid="{D5CDD505-2E9C-101B-9397-08002B2CF9AE}" pid="19" name="RMKeyword3">
    <vt:lpwstr/>
  </property>
  <property fmtid="{D5CDD505-2E9C-101B-9397-08002B2CF9AE}" pid="20" name="Sessions">
    <vt:lpwstr>151;#2024-25|173c2407-8e96-435d-bd52-860179bbc150</vt:lpwstr>
  </property>
  <property fmtid="{D5CDD505-2E9C-101B-9397-08002B2CF9AE}" pid="21" name="RMKeyword4">
    <vt:lpwstr/>
  </property>
  <property fmtid="{D5CDD505-2E9C-101B-9397-08002B2CF9AE}" pid="22" name="RMKeyword2">
    <vt:lpwstr/>
  </property>
  <property fmtid="{D5CDD505-2E9C-101B-9397-08002B2CF9AE}" pid="23" name="Inquiry">
    <vt:lpwstr/>
  </property>
  <property fmtid="{D5CDD505-2E9C-101B-9397-08002B2CF9AE}" pid="24" name="Circulation">
    <vt:lpwstr/>
  </property>
  <property fmtid="{D5CDD505-2E9C-101B-9397-08002B2CF9AE}" pid="25" name="ProtectiveMarking">
    <vt:lpwstr/>
  </property>
  <property fmtid="{D5CDD505-2E9C-101B-9397-08002B2CF9AE}" pid="26" name="Category">
    <vt:lpwstr>41;#Circular|eecf2abb-e55f-48e6-ba20-0d95bf4559a0</vt:lpwstr>
  </property>
  <property fmtid="{D5CDD505-2E9C-101B-9397-08002B2CF9AE}" pid="27" name="RMKeyword1">
    <vt:lpwstr>2;#Scrutiny|c40e1206-65f3-4fdf-a232-d54039a38d0a</vt:lpwstr>
  </property>
  <property fmtid="{D5CDD505-2E9C-101B-9397-08002B2CF9AE}" pid="28" name="MediaServiceImageTags">
    <vt:lpwstr/>
  </property>
</Properties>
</file>