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is42.sharepoint.com/sites/hmt_is_ccgfin/Financial accounts/HM Treasurys Supply Estimates/2022-23/Out of Turn/"/>
    </mc:Choice>
  </mc:AlternateContent>
  <xr:revisionPtr revIDLastSave="174" documentId="8_{82AECA66-105F-4DCD-A051-4C1A9689B47B}" xr6:coauthVersionLast="47" xr6:coauthVersionMax="47" xr10:uidLastSave="{47AB8BA2-AE76-4A6C-B021-0927BB74DAFC}"/>
  <bookViews>
    <workbookView xWindow="38280" yWindow="-120" windowWidth="29040" windowHeight="15840" tabRatio="878" xr2:uid="{00000000-000D-0000-FFFF-FFFF00000000}"/>
  </bookViews>
  <sheets>
    <sheet name=" Table A (i) - DEL" sheetId="4" r:id="rId1"/>
    <sheet name="Table A (ii) - AME" sheetId="5" r:id="rId2"/>
    <sheet name="Table B" sheetId="1" r:id="rId3"/>
    <sheet name="Sheet2" sheetId="2" state="hidden" r:id="rId4"/>
    <sheet name="Sheet3" sheetId="3" state="hidden" r:id="rId5"/>
  </sheets>
  <definedNames>
    <definedName name="_xlnm._FilterDatabase" localSheetId="0" hidden="1">' Table A (i) - DEL'!$A$3:$M$63</definedName>
    <definedName name="_xlnm.Print_Area" localSheetId="0">' Table A (i) - DEL'!$A$1:$M$64</definedName>
    <definedName name="_xlnm.Print_Area" localSheetId="1">'Table A (ii) - AME'!$A$2:$N$61</definedName>
    <definedName name="_xlnm.Print_Area" localSheetId="2">'Table B'!$A$1:$E$88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C27" i="1"/>
  <c r="B27" i="1"/>
  <c r="D25" i="1"/>
  <c r="D24" i="1"/>
  <c r="D23" i="1"/>
  <c r="D22" i="1"/>
  <c r="D17" i="1"/>
  <c r="D16" i="1"/>
  <c r="D11" i="1"/>
  <c r="D6" i="1"/>
  <c r="D27" i="1" s="1"/>
  <c r="F61" i="5"/>
  <c r="E61" i="5"/>
  <c r="D61" i="5"/>
  <c r="J55" i="4"/>
  <c r="I55" i="4"/>
  <c r="I16" i="4"/>
  <c r="J42" i="4"/>
  <c r="I42" i="4"/>
  <c r="K42" i="4" s="1"/>
  <c r="D42" i="4"/>
  <c r="C42" i="4"/>
  <c r="E42" i="4" s="1"/>
  <c r="F42" i="4" s="1"/>
  <c r="J24" i="4"/>
  <c r="I24" i="4"/>
  <c r="D24" i="4"/>
  <c r="C24" i="4"/>
  <c r="E24" i="4" s="1"/>
  <c r="F24" i="4" s="1"/>
  <c r="K24" i="4" l="1"/>
  <c r="I46" i="4" l="1"/>
  <c r="H63" i="4"/>
  <c r="I12" i="4"/>
  <c r="J45" i="5" l="1"/>
  <c r="K45" i="5"/>
  <c r="I8" i="4"/>
  <c r="K49" i="5" l="1"/>
  <c r="J49" i="5"/>
  <c r="K20" i="5"/>
  <c r="J20" i="5"/>
  <c r="L53" i="5"/>
  <c r="L45" i="5"/>
  <c r="L49" i="5" l="1"/>
  <c r="L20" i="5"/>
  <c r="E53" i="5" l="1"/>
  <c r="D53" i="5"/>
  <c r="E49" i="5"/>
  <c r="D49" i="5"/>
  <c r="K41" i="5"/>
  <c r="J41" i="5"/>
  <c r="E41" i="5"/>
  <c r="D41" i="5"/>
  <c r="L41" i="5" l="1"/>
  <c r="F49" i="5"/>
  <c r="F53" i="5"/>
  <c r="F41" i="5"/>
  <c r="G41" i="5" s="1"/>
  <c r="D20" i="5" l="1"/>
  <c r="E45" i="5" l="1"/>
  <c r="D45" i="5"/>
  <c r="E20" i="5"/>
  <c r="K8" i="5"/>
  <c r="J8" i="5"/>
  <c r="E8" i="5"/>
  <c r="D8" i="5"/>
  <c r="K55" i="4"/>
  <c r="D55" i="4"/>
  <c r="C55" i="4"/>
  <c r="J61" i="4"/>
  <c r="J50" i="4"/>
  <c r="J46" i="4"/>
  <c r="J37" i="4"/>
  <c r="J28" i="4"/>
  <c r="J20" i="4"/>
  <c r="J16" i="4"/>
  <c r="J12" i="4"/>
  <c r="J8" i="4"/>
  <c r="J63" i="4" l="1"/>
  <c r="E55" i="4"/>
  <c r="F55" i="4" s="1"/>
  <c r="F45" i="5"/>
  <c r="L8" i="5"/>
  <c r="F8" i="5"/>
  <c r="G8" i="5" s="1"/>
  <c r="D33" i="5" l="1"/>
  <c r="K59" i="5" l="1"/>
  <c r="J59" i="5"/>
  <c r="K37" i="5"/>
  <c r="J37" i="5"/>
  <c r="K33" i="5"/>
  <c r="J33" i="5"/>
  <c r="K28" i="5"/>
  <c r="J28" i="5"/>
  <c r="K24" i="5"/>
  <c r="J24" i="5"/>
  <c r="K16" i="5"/>
  <c r="J16" i="5"/>
  <c r="K12" i="5"/>
  <c r="J12" i="5"/>
  <c r="E59" i="5"/>
  <c r="D59" i="5"/>
  <c r="E37" i="5"/>
  <c r="D37" i="5"/>
  <c r="E33" i="5"/>
  <c r="E28" i="5"/>
  <c r="D28" i="5"/>
  <c r="E24" i="5"/>
  <c r="D24" i="5"/>
  <c r="D12" i="4"/>
  <c r="C12" i="4"/>
  <c r="K61" i="5" l="1"/>
  <c r="J61" i="5"/>
  <c r="L16" i="5"/>
  <c r="F37" i="5"/>
  <c r="G37" i="5" s="1"/>
  <c r="L37" i="5"/>
  <c r="F33" i="5"/>
  <c r="F59" i="5"/>
  <c r="G59" i="5" s="1"/>
  <c r="F20" i="5"/>
  <c r="G20" i="5" s="1"/>
  <c r="F24" i="5"/>
  <c r="G24" i="5" s="1"/>
  <c r="L24" i="5"/>
  <c r="L59" i="5"/>
  <c r="F28" i="5"/>
  <c r="G28" i="5" s="1"/>
  <c r="L33" i="5"/>
  <c r="M33" i="5" s="1"/>
  <c r="L28" i="5"/>
  <c r="L12" i="5"/>
  <c r="E12" i="4"/>
  <c r="F12" i="4" s="1"/>
  <c r="I61" i="4"/>
  <c r="D61" i="4"/>
  <c r="C61" i="4"/>
  <c r="M24" i="5" l="1"/>
  <c r="L61" i="5"/>
  <c r="K61" i="4"/>
  <c r="E61" i="4"/>
  <c r="F61" i="4" s="1"/>
  <c r="E16" i="5"/>
  <c r="D16" i="5"/>
  <c r="M61" i="5" l="1"/>
  <c r="F16" i="5"/>
  <c r="G16" i="5" s="1"/>
  <c r="D12" i="5"/>
  <c r="E12" i="5"/>
  <c r="I50" i="4"/>
  <c r="I37" i="4"/>
  <c r="I28" i="4"/>
  <c r="K28" i="4" s="1"/>
  <c r="I20" i="4"/>
  <c r="C50" i="4"/>
  <c r="D46" i="4"/>
  <c r="C46" i="4"/>
  <c r="D37" i="4"/>
  <c r="C37" i="4"/>
  <c r="D28" i="4"/>
  <c r="C28" i="4"/>
  <c r="D20" i="4"/>
  <c r="D63" i="4" s="1"/>
  <c r="C20" i="4"/>
  <c r="C63" i="4" s="1"/>
  <c r="D16" i="4"/>
  <c r="C16" i="4"/>
  <c r="D8" i="4"/>
  <c r="C8" i="4"/>
  <c r="K37" i="4" l="1"/>
  <c r="I63" i="4"/>
  <c r="K46" i="4"/>
  <c r="E28" i="4"/>
  <c r="K12" i="4"/>
  <c r="L12" i="4" s="1"/>
  <c r="K50" i="4"/>
  <c r="E20" i="4"/>
  <c r="F20" i="4" s="1"/>
  <c r="F12" i="5"/>
  <c r="G12" i="5" s="1"/>
  <c r="E16" i="4"/>
  <c r="F16" i="4" s="1"/>
  <c r="K8" i="4"/>
  <c r="E37" i="4"/>
  <c r="E46" i="4"/>
  <c r="K20" i="4"/>
  <c r="E8" i="4"/>
  <c r="D50" i="4"/>
  <c r="E50" i="4" s="1"/>
  <c r="K16" i="4"/>
  <c r="F8" i="4" l="1"/>
  <c r="F46" i="4"/>
  <c r="L8" i="4"/>
  <c r="F28" i="4"/>
  <c r="F50" i="4"/>
</calcChain>
</file>

<file path=xl/sharedStrings.xml><?xml version="1.0" encoding="utf-8"?>
<sst xmlns="http://schemas.openxmlformats.org/spreadsheetml/2006/main" count="328" uniqueCount="111">
  <si>
    <t>Table A (i) Departmental Expenditure Limits (DELs)</t>
  </si>
  <si>
    <t>Subheads</t>
  </si>
  <si>
    <t>Description</t>
  </si>
  <si>
    <t>Resource</t>
  </si>
  <si>
    <t>Capital</t>
  </si>
  <si>
    <t>This year 
(Out of Turn Estimate budget sought)</t>
  </si>
  <si>
    <t>This year 
(Main Estimates budget approved)</t>
  </si>
  <si>
    <t>Change from Main Estimate</t>
  </si>
  <si>
    <t>Percentage</t>
  </si>
  <si>
    <t>Note</t>
  </si>
  <si>
    <t>£ million</t>
  </si>
  <si>
    <t>%</t>
  </si>
  <si>
    <t xml:space="preserve">see note  number </t>
  </si>
  <si>
    <t>A</t>
  </si>
  <si>
    <t>Core Treasury</t>
  </si>
  <si>
    <t>sub total</t>
  </si>
  <si>
    <t>B</t>
  </si>
  <si>
    <t>Debt Management Office</t>
  </si>
  <si>
    <t>C</t>
  </si>
  <si>
    <t>Government Internal Audit Agency</t>
  </si>
  <si>
    <t>D</t>
  </si>
  <si>
    <t>Office of Tax Simplification</t>
  </si>
  <si>
    <t>E</t>
  </si>
  <si>
    <t>UK Asset Resolution Limited</t>
  </si>
  <si>
    <t>F</t>
  </si>
  <si>
    <t>Office for Budget Responsibility</t>
  </si>
  <si>
    <t>HMT owned companies with token £1k provision</t>
  </si>
  <si>
    <t>G,H,I,J</t>
  </si>
  <si>
    <t>IUK Investments Ltd</t>
  </si>
  <si>
    <t>IUK Investments Holdings Ltd</t>
  </si>
  <si>
    <t>HM Treasury UK Sovereign SUKUK plc</t>
  </si>
  <si>
    <t>Royal Mint Advisory Committee on the design of coins etc</t>
  </si>
  <si>
    <t>K</t>
  </si>
  <si>
    <t>Departmental Unallocated Provision</t>
  </si>
  <si>
    <t>L</t>
  </si>
  <si>
    <t>National Infrastructure Commission</t>
  </si>
  <si>
    <t>M</t>
  </si>
  <si>
    <t>UK Government Investments Limited (net)</t>
  </si>
  <si>
    <t>N</t>
  </si>
  <si>
    <t>UK Infrastructure Bank (net)</t>
  </si>
  <si>
    <t>Non-voted</t>
  </si>
  <si>
    <t>O</t>
  </si>
  <si>
    <t>Banking and gilts registration services</t>
  </si>
  <si>
    <t>total voted and non voted</t>
  </si>
  <si>
    <t>Table A (ii) AME budgets</t>
  </si>
  <si>
    <t>Programme</t>
  </si>
  <si>
    <t>This year 
(Out of Turn Estimates budget sought)</t>
  </si>
  <si>
    <t>change from Main Estimate</t>
  </si>
  <si>
    <t>see note number</t>
  </si>
  <si>
    <t>P</t>
  </si>
  <si>
    <t>Core Treasury (AME)</t>
  </si>
  <si>
    <t>Q</t>
  </si>
  <si>
    <t>UK Circulating Coinage</t>
  </si>
  <si>
    <t>R</t>
  </si>
  <si>
    <t>Royal Mint dividend</t>
  </si>
  <si>
    <t>S</t>
  </si>
  <si>
    <t>Assistance to financial institutions</t>
  </si>
  <si>
    <t>n/a</t>
  </si>
  <si>
    <t>T</t>
  </si>
  <si>
    <t>Royal Household</t>
  </si>
  <si>
    <t>U</t>
  </si>
  <si>
    <t>V, W</t>
  </si>
  <si>
    <t>Help to Buy</t>
  </si>
  <si>
    <t>Help to Buy HMT Limited (token £1k)</t>
  </si>
  <si>
    <t>Help to Buy ISA</t>
  </si>
  <si>
    <t>X</t>
  </si>
  <si>
    <t>EU Withdrawal Agreement Financial Settlement</t>
  </si>
  <si>
    <t>Y</t>
  </si>
  <si>
    <t>Reclaim Fund Limited</t>
  </si>
  <si>
    <t>Z</t>
  </si>
  <si>
    <t>AA</t>
  </si>
  <si>
    <t>Pool Reinsurance Company Limited</t>
  </si>
  <si>
    <t>AB</t>
  </si>
  <si>
    <t>Provisions</t>
  </si>
  <si>
    <t>AC</t>
  </si>
  <si>
    <t>Royal Household Pensions</t>
  </si>
  <si>
    <t>Table B: how DEL funding plans for 2022-23 have altered since Spending Review 2021</t>
  </si>
  <si>
    <t>HMT</t>
  </si>
  <si>
    <t>Admin</t>
  </si>
  <si>
    <t>Resource DEL Total</t>
  </si>
  <si>
    <t>Capital DEL</t>
  </si>
  <si>
    <t>Spending Review outcome</t>
  </si>
  <si>
    <t>Additional, new, money awarded since SR2021:-</t>
  </si>
  <si>
    <t>Reserve additions</t>
  </si>
  <si>
    <t>UK Infrastructure Bank</t>
  </si>
  <si>
    <t>Estimating, forecasting and reprofiling changes:-</t>
  </si>
  <si>
    <t>Depreciation</t>
  </si>
  <si>
    <t>Adjustments in respect of IFRS 16</t>
  </si>
  <si>
    <t>Neutral funding changes between departments:-</t>
  </si>
  <si>
    <t>Other funding transfers:-</t>
  </si>
  <si>
    <t>From Welsh Government for OBR</t>
  </si>
  <si>
    <t>From DfT for work undertaken by UKGI on DfT's behalf</t>
  </si>
  <si>
    <t>To MOJ for Justice Impact Test transfers</t>
  </si>
  <si>
    <t>To CO for SPAD's costs</t>
  </si>
  <si>
    <t>2022-23 DEL totals as at October 2022</t>
  </si>
  <si>
    <t xml:space="preserve">Education </t>
  </si>
  <si>
    <t>-</t>
  </si>
  <si>
    <t>Education: accelerate transition to National Funding Formula</t>
  </si>
  <si>
    <t>England</t>
  </si>
  <si>
    <t>Education: doubling the school sports premium</t>
  </si>
  <si>
    <t xml:space="preserve">Education: every school an academy </t>
  </si>
  <si>
    <t>Education: expand breakfast clubs</t>
  </si>
  <si>
    <t>Education: longer school day</t>
  </si>
  <si>
    <t xml:space="preserve">Education: mentoring for disadvantaged pupils </t>
  </si>
  <si>
    <t>Education: Northern Powerhouse</t>
  </si>
  <si>
    <t>Education</t>
  </si>
  <si>
    <t>16-19 Technical Education: Sainsbury reforms</t>
  </si>
  <si>
    <t xml:space="preserve">Education capital: extend free schools programme </t>
  </si>
  <si>
    <t xml:space="preserve">Free school transport: expand eligibility to selective schools </t>
  </si>
  <si>
    <t xml:space="preserve">Labour market participation: funding for returnships </t>
  </si>
  <si>
    <t>Midlands Skills Challenge (English Language Training)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</si>
</sst>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.0"/>
    <numFmt numFmtId="165" formatCode="0.000"/>
    <numFmt numFmtId="166" formatCode="0.0%"/>
    <numFmt numFmtId="167" formatCode="#,##0,;\-#,##0,"/>
    <numFmt numFmtId="168" formatCode="0.0"/>
    <numFmt numFmtId="169" formatCode="_-* #,##0.0_-;\-* #,##0.0_-;_-* &quot;-&quot;??_-;_-@_-"/>
    <numFmt numFmtId="170" formatCode="#,##0.0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10"/>
      <color theme="1"/>
      <name val="Humnst777 Lt BT"/>
      <family val="2"/>
    </font>
    <font>
      <b/>
      <sz val="10"/>
      <name val="Humnst777 Lt BT"/>
      <family val="2"/>
    </font>
    <font>
      <b/>
      <sz val="10"/>
      <color theme="1"/>
      <name val="Humnst777 Lt BT"/>
      <family val="2"/>
    </font>
    <font>
      <sz val="10"/>
      <name val="Humnst777 Lt BT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Humnst777 Lt BT"/>
      <family val="2"/>
    </font>
    <font>
      <sz val="10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medium">
        <color rgb="FF0070C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16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0" fontId="3" fillId="2" borderId="0">
      <alignment horizontal="right" vertical="top" wrapText="1"/>
    </xf>
    <xf numFmtId="0" fontId="4" fillId="0" borderId="1">
      <alignment horizontal="right"/>
    </xf>
    <xf numFmtId="0" fontId="4" fillId="0" borderId="0"/>
    <xf numFmtId="167" fontId="3" fillId="2" borderId="2">
      <alignment wrapText="1"/>
    </xf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</cellStyleXfs>
  <cellXfs count="143">
    <xf numFmtId="0" fontId="0" fillId="0" borderId="0" xfId="0"/>
    <xf numFmtId="164" fontId="7" fillId="3" borderId="0" xfId="1" applyNumberFormat="1" applyFont="1" applyFill="1" applyAlignment="1">
      <alignment horizontal="right"/>
    </xf>
    <xf numFmtId="164" fontId="5" fillId="3" borderId="0" xfId="1" applyNumberFormat="1" applyFont="1" applyFill="1" applyAlignment="1">
      <alignment horizontal="right"/>
    </xf>
    <xf numFmtId="164" fontId="6" fillId="0" borderId="3" xfId="8" applyNumberFormat="1" applyFont="1" applyFill="1" applyBorder="1" applyAlignment="1" applyProtection="1">
      <alignment horizontal="right"/>
      <protection locked="0"/>
    </xf>
    <xf numFmtId="164" fontId="7" fillId="4" borderId="0" xfId="1" applyNumberFormat="1" applyFont="1" applyFill="1" applyAlignment="1">
      <alignment horizontal="right"/>
    </xf>
    <xf numFmtId="164" fontId="5" fillId="4" borderId="0" xfId="1" applyNumberFormat="1" applyFont="1" applyFill="1" applyAlignment="1">
      <alignment horizontal="right"/>
    </xf>
    <xf numFmtId="166" fontId="5" fillId="0" borderId="0" xfId="2" applyNumberFormat="1" applyFont="1" applyBorder="1" applyAlignment="1">
      <alignment horizontal="right"/>
    </xf>
    <xf numFmtId="166" fontId="7" fillId="0" borderId="0" xfId="2" applyNumberFormat="1" applyFont="1" applyBorder="1" applyAlignment="1">
      <alignment horizontal="right"/>
    </xf>
    <xf numFmtId="164" fontId="5" fillId="0" borderId="3" xfId="1" applyNumberFormat="1" applyFont="1" applyBorder="1" applyAlignment="1">
      <alignment horizontal="center"/>
    </xf>
    <xf numFmtId="164" fontId="8" fillId="0" borderId="0" xfId="1" applyNumberFormat="1" applyFont="1" applyAlignment="1">
      <alignment horizontal="left" wrapText="1"/>
    </xf>
    <xf numFmtId="164" fontId="5" fillId="0" borderId="0" xfId="1" applyNumberFormat="1" applyFont="1" applyAlignment="1" applyProtection="1">
      <alignment horizontal="right"/>
      <protection locked="0"/>
    </xf>
    <xf numFmtId="164" fontId="7" fillId="0" borderId="3" xfId="1" applyNumberFormat="1" applyFont="1" applyBorder="1" applyAlignment="1">
      <alignment horizontal="right"/>
    </xf>
    <xf numFmtId="166" fontId="7" fillId="0" borderId="0" xfId="2" applyNumberFormat="1" applyFont="1" applyFill="1" applyBorder="1" applyAlignment="1" applyProtection="1">
      <alignment horizontal="right" wrapText="1"/>
      <protection locked="0"/>
    </xf>
    <xf numFmtId="166" fontId="5" fillId="0" borderId="0" xfId="2" applyNumberFormat="1" applyFont="1" applyFill="1" applyBorder="1" applyAlignment="1" applyProtection="1">
      <alignment horizontal="right" wrapText="1"/>
      <protection locked="0"/>
    </xf>
    <xf numFmtId="164" fontId="7" fillId="0" borderId="0" xfId="1" applyNumberFormat="1" applyFont="1" applyAlignment="1">
      <alignment horizontal="right"/>
    </xf>
    <xf numFmtId="0" fontId="5" fillId="0" borderId="0" xfId="1" applyFont="1"/>
    <xf numFmtId="164" fontId="5" fillId="0" borderId="0" xfId="1" applyNumberFormat="1" applyFont="1" applyProtection="1">
      <protection locked="0"/>
    </xf>
    <xf numFmtId="164" fontId="7" fillId="0" borderId="0" xfId="1" applyNumberFormat="1" applyFont="1"/>
    <xf numFmtId="164" fontId="5" fillId="0" borderId="3" xfId="1" applyNumberFormat="1" applyFont="1" applyBorder="1" applyAlignment="1">
      <alignment horizontal="right"/>
    </xf>
    <xf numFmtId="164" fontId="5" fillId="0" borderId="0" xfId="1" applyNumberFormat="1" applyFont="1" applyAlignment="1">
      <alignment horizontal="right"/>
    </xf>
    <xf numFmtId="0" fontId="5" fillId="0" borderId="3" xfId="1" applyFont="1" applyBorder="1" applyAlignment="1">
      <alignment horizontal="center"/>
    </xf>
    <xf numFmtId="165" fontId="7" fillId="0" borderId="3" xfId="1" applyNumberFormat="1" applyFont="1" applyBorder="1" applyAlignment="1">
      <alignment horizontal="center"/>
    </xf>
    <xf numFmtId="0" fontId="7" fillId="0" borderId="0" xfId="1" applyFont="1"/>
    <xf numFmtId="164" fontId="8" fillId="0" borderId="0" xfId="1" applyNumberFormat="1" applyFont="1" applyAlignment="1">
      <alignment wrapText="1"/>
    </xf>
    <xf numFmtId="164" fontId="5" fillId="0" borderId="0" xfId="1" applyNumberFormat="1" applyFont="1"/>
    <xf numFmtId="166" fontId="5" fillId="0" borderId="0" xfId="1" applyNumberFormat="1" applyFont="1" applyAlignment="1">
      <alignment horizontal="right"/>
    </xf>
    <xf numFmtId="166" fontId="7" fillId="0" borderId="0" xfId="1" applyNumberFormat="1" applyFont="1" applyAlignment="1">
      <alignment horizontal="right"/>
    </xf>
    <xf numFmtId="0" fontId="9" fillId="0" borderId="0" xfId="0" applyFont="1"/>
    <xf numFmtId="0" fontId="10" fillId="0" borderId="0" xfId="0" applyFont="1"/>
    <xf numFmtId="0" fontId="12" fillId="0" borderId="5" xfId="0" applyFont="1" applyBorder="1" applyAlignment="1">
      <alignment wrapText="1"/>
    </xf>
    <xf numFmtId="0" fontId="12" fillId="0" borderId="6" xfId="0" applyFont="1" applyBorder="1" applyAlignment="1">
      <alignment wrapText="1"/>
    </xf>
    <xf numFmtId="0" fontId="13" fillId="0" borderId="8" xfId="0" applyFont="1" applyBorder="1" applyAlignment="1">
      <alignment wrapText="1"/>
    </xf>
    <xf numFmtId="0" fontId="13" fillId="0" borderId="6" xfId="0" applyFont="1" applyBorder="1" applyAlignment="1">
      <alignment wrapText="1"/>
    </xf>
    <xf numFmtId="0" fontId="13" fillId="0" borderId="0" xfId="0" applyFont="1" applyAlignment="1">
      <alignment wrapText="1"/>
    </xf>
    <xf numFmtId="0" fontId="12" fillId="0" borderId="9" xfId="0" applyFont="1" applyBorder="1" applyAlignment="1">
      <alignment wrapText="1"/>
    </xf>
    <xf numFmtId="164" fontId="13" fillId="0" borderId="8" xfId="0" applyNumberFormat="1" applyFont="1" applyBorder="1"/>
    <xf numFmtId="0" fontId="13" fillId="0" borderId="9" xfId="0" applyFont="1" applyBorder="1"/>
    <xf numFmtId="0" fontId="13" fillId="0" borderId="4" xfId="0" applyFont="1" applyBorder="1" applyAlignment="1">
      <alignment wrapText="1"/>
    </xf>
    <xf numFmtId="0" fontId="12" fillId="0" borderId="9" xfId="0" applyFont="1" applyBorder="1"/>
    <xf numFmtId="164" fontId="13" fillId="0" borderId="9" xfId="0" applyNumberFormat="1" applyFont="1" applyBorder="1"/>
    <xf numFmtId="164" fontId="13" fillId="0" borderId="4" xfId="0" applyNumberFormat="1" applyFont="1" applyBorder="1"/>
    <xf numFmtId="0" fontId="13" fillId="0" borderId="4" xfId="0" applyFont="1" applyBorder="1"/>
    <xf numFmtId="0" fontId="13" fillId="5" borderId="4" xfId="0" applyFont="1" applyFill="1" applyBorder="1"/>
    <xf numFmtId="0" fontId="13" fillId="5" borderId="7" xfId="0" applyFont="1" applyFill="1" applyBorder="1" applyAlignment="1">
      <alignment wrapText="1"/>
    </xf>
    <xf numFmtId="0" fontId="12" fillId="5" borderId="8" xfId="0" applyFont="1" applyFill="1" applyBorder="1"/>
    <xf numFmtId="164" fontId="13" fillId="5" borderId="8" xfId="0" applyNumberFormat="1" applyFont="1" applyFill="1" applyBorder="1"/>
    <xf numFmtId="1" fontId="13" fillId="5" borderId="8" xfId="0" applyNumberFormat="1" applyFont="1" applyFill="1" applyBorder="1"/>
    <xf numFmtId="166" fontId="13" fillId="0" borderId="4" xfId="0" applyNumberFormat="1" applyFont="1" applyBorder="1"/>
    <xf numFmtId="1" fontId="13" fillId="0" borderId="9" xfId="0" applyNumberFormat="1" applyFont="1" applyBorder="1"/>
    <xf numFmtId="164" fontId="14" fillId="0" borderId="4" xfId="0" applyNumberFormat="1" applyFont="1" applyBorder="1"/>
    <xf numFmtId="166" fontId="14" fillId="0" borderId="4" xfId="0" applyNumberFormat="1" applyFont="1" applyBorder="1"/>
    <xf numFmtId="0" fontId="12" fillId="0" borderId="4" xfId="0" applyFont="1" applyBorder="1" applyAlignment="1">
      <alignment wrapText="1"/>
    </xf>
    <xf numFmtId="0" fontId="15" fillId="0" borderId="0" xfId="0" applyFont="1"/>
    <xf numFmtId="0" fontId="16" fillId="0" borderId="0" xfId="0" applyFont="1"/>
    <xf numFmtId="0" fontId="18" fillId="0" borderId="0" xfId="0" applyFont="1"/>
    <xf numFmtId="0" fontId="13" fillId="6" borderId="4" xfId="0" applyFont="1" applyFill="1" applyBorder="1"/>
    <xf numFmtId="0" fontId="13" fillId="6" borderId="7" xfId="0" applyFont="1" applyFill="1" applyBorder="1" applyAlignment="1">
      <alignment wrapText="1"/>
    </xf>
    <xf numFmtId="0" fontId="12" fillId="6" borderId="8" xfId="0" applyFont="1" applyFill="1" applyBorder="1"/>
    <xf numFmtId="164" fontId="13" fillId="6" borderId="8" xfId="0" applyNumberFormat="1" applyFont="1" applyFill="1" applyBorder="1"/>
    <xf numFmtId="1" fontId="13" fillId="6" borderId="8" xfId="0" applyNumberFormat="1" applyFont="1" applyFill="1" applyBorder="1"/>
    <xf numFmtId="0" fontId="1" fillId="0" borderId="0" xfId="0" applyFont="1"/>
    <xf numFmtId="0" fontId="1" fillId="0" borderId="4" xfId="0" applyFont="1" applyBorder="1" applyAlignment="1">
      <alignment wrapText="1"/>
    </xf>
    <xf numFmtId="0" fontId="1" fillId="0" borderId="5" xfId="0" applyFont="1" applyBorder="1"/>
    <xf numFmtId="164" fontId="1" fillId="0" borderId="0" xfId="0" applyNumberFormat="1" applyFont="1"/>
    <xf numFmtId="0" fontId="14" fillId="0" borderId="4" xfId="0" applyFont="1" applyBorder="1"/>
    <xf numFmtId="0" fontId="14" fillId="0" borderId="0" xfId="0" applyFont="1"/>
    <xf numFmtId="0" fontId="13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 inden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0" fontId="1" fillId="5" borderId="0" xfId="0" applyFont="1" applyFill="1"/>
    <xf numFmtId="0" fontId="1" fillId="0" borderId="7" xfId="0" applyFont="1" applyBorder="1"/>
    <xf numFmtId="0" fontId="1" fillId="0" borderId="8" xfId="0" applyFont="1" applyBorder="1"/>
    <xf numFmtId="0" fontId="1" fillId="0" borderId="6" xfId="0" applyFont="1" applyBorder="1"/>
    <xf numFmtId="164" fontId="0" fillId="0" borderId="0" xfId="0" applyNumberFormat="1"/>
    <xf numFmtId="0" fontId="19" fillId="7" borderId="0" xfId="0" applyFont="1" applyFill="1" applyAlignment="1">
      <alignment horizontal="right" vertical="center"/>
    </xf>
    <xf numFmtId="164" fontId="13" fillId="6" borderId="10" xfId="0" applyNumberFormat="1" applyFont="1" applyFill="1" applyBorder="1"/>
    <xf numFmtId="164" fontId="14" fillId="6" borderId="10" xfId="0" applyNumberFormat="1" applyFont="1" applyFill="1" applyBorder="1"/>
    <xf numFmtId="166" fontId="14" fillId="6" borderId="10" xfId="0" applyNumberFormat="1" applyFont="1" applyFill="1" applyBorder="1"/>
    <xf numFmtId="166" fontId="14" fillId="6" borderId="10" xfId="0" applyNumberFormat="1" applyFont="1" applyFill="1" applyBorder="1" applyAlignment="1">
      <alignment horizontal="right"/>
    </xf>
    <xf numFmtId="0" fontId="1" fillId="0" borderId="10" xfId="0" applyFont="1" applyBorder="1"/>
    <xf numFmtId="0" fontId="13" fillId="0" borderId="11" xfId="0" applyFont="1" applyBorder="1"/>
    <xf numFmtId="164" fontId="13" fillId="0" borderId="12" xfId="0" applyNumberFormat="1" applyFont="1" applyBorder="1"/>
    <xf numFmtId="0" fontId="13" fillId="6" borderId="11" xfId="0" applyFont="1" applyFill="1" applyBorder="1" applyAlignment="1">
      <alignment wrapText="1"/>
    </xf>
    <xf numFmtId="1" fontId="13" fillId="6" borderId="13" xfId="0" applyNumberFormat="1" applyFont="1" applyFill="1" applyBorder="1"/>
    <xf numFmtId="164" fontId="13" fillId="5" borderId="12" xfId="0" applyNumberFormat="1" applyFont="1" applyFill="1" applyBorder="1"/>
    <xf numFmtId="164" fontId="14" fillId="5" borderId="12" xfId="0" applyNumberFormat="1" applyFont="1" applyFill="1" applyBorder="1"/>
    <xf numFmtId="166" fontId="14" fillId="5" borderId="12" xfId="0" applyNumberFormat="1" applyFont="1" applyFill="1" applyBorder="1"/>
    <xf numFmtId="0" fontId="1" fillId="0" borderId="14" xfId="0" applyFont="1" applyBorder="1"/>
    <xf numFmtId="0" fontId="1" fillId="0" borderId="13" xfId="0" applyFont="1" applyBorder="1"/>
    <xf numFmtId="0" fontId="9" fillId="0" borderId="11" xfId="0" applyFont="1" applyBorder="1"/>
    <xf numFmtId="0" fontId="11" fillId="0" borderId="14" xfId="0" applyFont="1" applyBorder="1"/>
    <xf numFmtId="0" fontId="1" fillId="0" borderId="12" xfId="0" applyFont="1" applyBorder="1"/>
    <xf numFmtId="0" fontId="13" fillId="0" borderId="14" xfId="0" applyFont="1" applyBorder="1"/>
    <xf numFmtId="0" fontId="13" fillId="0" borderId="13" xfId="0" applyFont="1" applyBorder="1"/>
    <xf numFmtId="0" fontId="13" fillId="0" borderId="12" xfId="0" applyFont="1" applyBorder="1" applyAlignment="1">
      <alignment wrapText="1"/>
    </xf>
    <xf numFmtId="0" fontId="13" fillId="0" borderId="12" xfId="0" applyFont="1" applyBorder="1"/>
    <xf numFmtId="0" fontId="13" fillId="6" borderId="14" xfId="0" applyFont="1" applyFill="1" applyBorder="1" applyAlignment="1">
      <alignment wrapText="1"/>
    </xf>
    <xf numFmtId="0" fontId="12" fillId="6" borderId="13" xfId="0" applyFont="1" applyFill="1" applyBorder="1"/>
    <xf numFmtId="164" fontId="13" fillId="6" borderId="13" xfId="0" applyNumberFormat="1" applyFont="1" applyFill="1" applyBorder="1"/>
    <xf numFmtId="164" fontId="14" fillId="6" borderId="12" xfId="0" applyNumberFormat="1" applyFont="1" applyFill="1" applyBorder="1"/>
    <xf numFmtId="166" fontId="14" fillId="6" borderId="12" xfId="0" applyNumberFormat="1" applyFont="1" applyFill="1" applyBorder="1" applyAlignment="1">
      <alignment horizontal="right"/>
    </xf>
    <xf numFmtId="164" fontId="13" fillId="6" borderId="12" xfId="0" applyNumberFormat="1" applyFont="1" applyFill="1" applyBorder="1"/>
    <xf numFmtId="166" fontId="14" fillId="6" borderId="12" xfId="0" applyNumberFormat="1" applyFont="1" applyFill="1" applyBorder="1"/>
    <xf numFmtId="0" fontId="13" fillId="6" borderId="10" xfId="0" applyFont="1" applyFill="1" applyBorder="1" applyAlignment="1">
      <alignment wrapText="1"/>
    </xf>
    <xf numFmtId="0" fontId="14" fillId="6" borderId="10" xfId="0" applyFont="1" applyFill="1" applyBorder="1"/>
    <xf numFmtId="0" fontId="13" fillId="6" borderId="10" xfId="0" applyFont="1" applyFill="1" applyBorder="1"/>
    <xf numFmtId="0" fontId="12" fillId="6" borderId="10" xfId="0" applyFont="1" applyFill="1" applyBorder="1" applyAlignment="1">
      <alignment wrapText="1"/>
    </xf>
    <xf numFmtId="1" fontId="13" fillId="6" borderId="10" xfId="0" applyNumberFormat="1" applyFont="1" applyFill="1" applyBorder="1"/>
    <xf numFmtId="166" fontId="13" fillId="6" borderId="10" xfId="0" applyNumberFormat="1" applyFont="1" applyFill="1" applyBorder="1"/>
    <xf numFmtId="0" fontId="1" fillId="6" borderId="10" xfId="0" applyFont="1" applyFill="1" applyBorder="1"/>
    <xf numFmtId="0" fontId="13" fillId="8" borderId="10" xfId="0" applyFont="1" applyFill="1" applyBorder="1" applyAlignment="1">
      <alignment wrapText="1"/>
    </xf>
    <xf numFmtId="164" fontId="13" fillId="8" borderId="10" xfId="0" applyNumberFormat="1" applyFont="1" applyFill="1" applyBorder="1"/>
    <xf numFmtId="164" fontId="14" fillId="8" borderId="10" xfId="0" applyNumberFormat="1" applyFont="1" applyFill="1" applyBorder="1"/>
    <xf numFmtId="166" fontId="14" fillId="8" borderId="10" xfId="0" applyNumberFormat="1" applyFont="1" applyFill="1" applyBorder="1"/>
    <xf numFmtId="1" fontId="13" fillId="8" borderId="10" xfId="0" applyNumberFormat="1" applyFont="1" applyFill="1" applyBorder="1"/>
    <xf numFmtId="166" fontId="14" fillId="8" borderId="10" xfId="0" applyNumberFormat="1" applyFont="1" applyFill="1" applyBorder="1" applyAlignment="1">
      <alignment horizontal="right"/>
    </xf>
    <xf numFmtId="9" fontId="14" fillId="6" borderId="10" xfId="13" applyFont="1" applyFill="1" applyBorder="1"/>
    <xf numFmtId="170" fontId="13" fillId="8" borderId="10" xfId="0" applyNumberFormat="1" applyFont="1" applyFill="1" applyBorder="1"/>
    <xf numFmtId="0" fontId="13" fillId="0" borderId="10" xfId="0" applyFont="1" applyBorder="1"/>
    <xf numFmtId="169" fontId="13" fillId="0" borderId="10" xfId="14" applyNumberFormat="1" applyFont="1" applyFill="1" applyBorder="1"/>
    <xf numFmtId="168" fontId="13" fillId="0" borderId="10" xfId="0" applyNumberFormat="1" applyFont="1" applyBorder="1"/>
    <xf numFmtId="164" fontId="13" fillId="0" borderId="10" xfId="0" applyNumberFormat="1" applyFont="1" applyBorder="1"/>
    <xf numFmtId="1" fontId="13" fillId="0" borderId="10" xfId="0" applyNumberFormat="1" applyFont="1" applyBorder="1"/>
    <xf numFmtId="166" fontId="13" fillId="0" borderId="10" xfId="0" applyNumberFormat="1" applyFont="1" applyBorder="1"/>
    <xf numFmtId="164" fontId="14" fillId="0" borderId="10" xfId="0" applyNumberFormat="1" applyFont="1" applyBorder="1"/>
    <xf numFmtId="9" fontId="14" fillId="0" borderId="10" xfId="13" applyFont="1" applyFill="1" applyBorder="1"/>
    <xf numFmtId="0" fontId="13" fillId="0" borderId="10" xfId="0" applyFont="1" applyBorder="1" applyAlignment="1">
      <alignment wrapText="1"/>
    </xf>
    <xf numFmtId="0" fontId="13" fillId="0" borderId="10" xfId="0" applyFont="1" applyBorder="1" applyAlignment="1">
      <alignment vertical="center" wrapText="1"/>
    </xf>
    <xf numFmtId="166" fontId="14" fillId="6" borderId="10" xfId="0" applyNumberFormat="1" applyFont="1" applyFill="1" applyBorder="1" applyAlignment="1">
      <alignment horizontal="center"/>
    </xf>
    <xf numFmtId="0" fontId="1" fillId="0" borderId="15" xfId="0" applyFont="1" applyBorder="1" applyAlignment="1">
      <alignment wrapText="1"/>
    </xf>
    <xf numFmtId="0" fontId="16" fillId="0" borderId="15" xfId="0" applyFont="1" applyBorder="1" applyAlignment="1">
      <alignment wrapText="1"/>
    </xf>
    <xf numFmtId="164" fontId="1" fillId="0" borderId="4" xfId="0" applyNumberFormat="1" applyFont="1" applyBorder="1" applyAlignment="1">
      <alignment wrapText="1"/>
    </xf>
    <xf numFmtId="164" fontId="1" fillId="0" borderId="4" xfId="0" applyNumberFormat="1" applyFont="1" applyBorder="1"/>
    <xf numFmtId="0" fontId="0" fillId="0" borderId="0" xfId="0" applyAlignment="1">
      <alignment wrapText="1"/>
    </xf>
    <xf numFmtId="0" fontId="17" fillId="0" borderId="0" xfId="0" applyFont="1"/>
    <xf numFmtId="164" fontId="1" fillId="0" borderId="15" xfId="0" applyNumberFormat="1" applyFont="1" applyBorder="1"/>
    <xf numFmtId="0" fontId="15" fillId="0" borderId="14" xfId="0" applyFont="1" applyBorder="1"/>
    <xf numFmtId="164" fontId="16" fillId="0" borderId="10" xfId="0" applyNumberFormat="1" applyFont="1" applyBorder="1"/>
    <xf numFmtId="9" fontId="1" fillId="0" borderId="0" xfId="0" applyNumberFormat="1" applyFont="1"/>
    <xf numFmtId="0" fontId="1" fillId="0" borderId="15" xfId="0" applyFont="1" applyBorder="1"/>
    <xf numFmtId="0" fontId="13" fillId="6" borderId="15" xfId="0" applyFont="1" applyFill="1" applyBorder="1"/>
  </cellXfs>
  <cellStyles count="16">
    <cellStyle name="Comma" xfId="14" builtinId="3"/>
    <cellStyle name="Comma 2" xfId="12" xr:uid="{00000000-0005-0000-0000-000000000000}"/>
    <cellStyle name="Normal" xfId="0" builtinId="0"/>
    <cellStyle name="Normal 2" xfId="3" xr:uid="{00000000-0005-0000-0000-000002000000}"/>
    <cellStyle name="Normal 2 2" xfId="9" xr:uid="{00000000-0005-0000-0000-000003000000}"/>
    <cellStyle name="Normal 2 3" xfId="10" xr:uid="{00000000-0005-0000-0000-000004000000}"/>
    <cellStyle name="Normal 2 4" xfId="11" xr:uid="{00000000-0005-0000-0000-000005000000}"/>
    <cellStyle name="Normal 3" xfId="1" xr:uid="{00000000-0005-0000-0000-000006000000}"/>
    <cellStyle name="Normal 4" xfId="15" xr:uid="{7B7511E4-152D-4721-A1D8-680749FF4F74}"/>
    <cellStyle name="Percent" xfId="13" builtinId="5"/>
    <cellStyle name="Percent 2" xfId="2" xr:uid="{00000000-0005-0000-0000-000007000000}"/>
    <cellStyle name="Percent 3" xfId="4" xr:uid="{00000000-0005-0000-0000-000008000000}"/>
    <cellStyle name="Table Header" xfId="5" xr:uid="{00000000-0005-0000-0000-000009000000}"/>
    <cellStyle name="Table Heading 1" xfId="7" xr:uid="{00000000-0005-0000-0000-00000A000000}"/>
    <cellStyle name="Table Total Millions" xfId="8" xr:uid="{00000000-0005-0000-0000-00000B000000}"/>
    <cellStyle name="Table Units" xfId="6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565150</xdr:colOff>
      <xdr:row>43</xdr:row>
      <xdr:rowOff>111760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2450AC-9FF6-4DA8-A266-D24F681C396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61150" cy="83032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82"/>
  <sheetViews>
    <sheetView tabSelected="1" zoomScale="130" zoomScaleNormal="130" workbookViewId="0">
      <pane ySplit="5" topLeftCell="A6" activePane="bottomLeft" state="frozen"/>
      <selection pane="bottomLeft" activeCell="G8" sqref="G8"/>
    </sheetView>
  </sheetViews>
  <sheetFormatPr defaultColWidth="9" defaultRowHeight="14.25"/>
  <cols>
    <col min="1" max="1" width="7.7109375" style="54" customWidth="1"/>
    <col min="2" max="2" width="26.42578125" style="54" customWidth="1"/>
    <col min="3" max="4" width="14.85546875" style="54" customWidth="1"/>
    <col min="5" max="5" width="22" style="54" bestFit="1" customWidth="1"/>
    <col min="6" max="6" width="11" style="54" customWidth="1"/>
    <col min="7" max="7" width="6.85546875" style="54" customWidth="1"/>
    <col min="8" max="8" width="0.85546875" style="54" customWidth="1"/>
    <col min="9" max="10" width="14.85546875" style="54" customWidth="1"/>
    <col min="11" max="11" width="22" style="54" bestFit="1" customWidth="1"/>
    <col min="12" max="12" width="9" style="54" customWidth="1"/>
    <col min="13" max="13" width="9.140625" style="54" customWidth="1"/>
    <col min="14" max="14" width="6.42578125" style="54" customWidth="1"/>
    <col min="15" max="15" width="5.28515625" style="54" customWidth="1"/>
    <col min="16" max="16384" width="9" style="54"/>
  </cols>
  <sheetData>
    <row r="2" spans="1:15">
      <c r="A2" s="65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0"/>
      <c r="O2" s="60"/>
    </row>
    <row r="3" spans="1:15">
      <c r="A3" s="105" t="s">
        <v>1</v>
      </c>
      <c r="B3" s="105" t="s">
        <v>2</v>
      </c>
      <c r="C3" s="106" t="s">
        <v>3</v>
      </c>
      <c r="D3" s="107"/>
      <c r="E3" s="107"/>
      <c r="F3" s="107"/>
      <c r="G3" s="107"/>
      <c r="H3" s="105"/>
      <c r="I3" s="106" t="s">
        <v>4</v>
      </c>
      <c r="J3" s="107"/>
      <c r="K3" s="107"/>
      <c r="L3" s="107"/>
      <c r="M3" s="107"/>
      <c r="N3" s="60"/>
      <c r="O3" s="60"/>
    </row>
    <row r="4" spans="1:15" ht="52.9">
      <c r="A4" s="105"/>
      <c r="B4" s="105"/>
      <c r="C4" s="108" t="s">
        <v>5</v>
      </c>
      <c r="D4" s="108" t="s">
        <v>6</v>
      </c>
      <c r="E4" s="120" t="s">
        <v>7</v>
      </c>
      <c r="F4" s="107" t="s">
        <v>8</v>
      </c>
      <c r="G4" s="105" t="s">
        <v>9</v>
      </c>
      <c r="H4" s="105"/>
      <c r="I4" s="108" t="s">
        <v>5</v>
      </c>
      <c r="J4" s="108" t="s">
        <v>6</v>
      </c>
      <c r="K4" s="107" t="s">
        <v>7</v>
      </c>
      <c r="L4" s="107" t="s">
        <v>8</v>
      </c>
      <c r="M4" s="105" t="s">
        <v>9</v>
      </c>
      <c r="N4" s="60"/>
      <c r="O4" s="60"/>
    </row>
    <row r="5" spans="1:15" ht="47.25" customHeight="1">
      <c r="A5" s="105"/>
      <c r="B5" s="105"/>
      <c r="C5" s="107" t="s">
        <v>10</v>
      </c>
      <c r="D5" s="107"/>
      <c r="E5" s="107"/>
      <c r="F5" s="107" t="s">
        <v>11</v>
      </c>
      <c r="G5" s="105" t="s">
        <v>12</v>
      </c>
      <c r="H5" s="105"/>
      <c r="I5" s="107" t="s">
        <v>10</v>
      </c>
      <c r="J5" s="107"/>
      <c r="K5" s="107"/>
      <c r="L5" s="107" t="s">
        <v>11</v>
      </c>
      <c r="M5" s="105" t="s">
        <v>12</v>
      </c>
      <c r="N5" s="60"/>
      <c r="O5" s="60"/>
    </row>
    <row r="6" spans="1:15">
      <c r="A6" s="105" t="s">
        <v>13</v>
      </c>
      <c r="B6" s="105" t="s">
        <v>14</v>
      </c>
      <c r="C6" s="121">
        <v>229.2</v>
      </c>
      <c r="D6" s="122">
        <v>229.2</v>
      </c>
      <c r="E6" s="123"/>
      <c r="F6" s="123"/>
      <c r="G6" s="124"/>
      <c r="H6" s="124"/>
      <c r="I6" s="123">
        <v>6.9</v>
      </c>
      <c r="J6" s="123">
        <v>6.9</v>
      </c>
      <c r="K6" s="77"/>
      <c r="L6" s="77"/>
      <c r="M6" s="109"/>
      <c r="N6" s="63"/>
      <c r="O6" s="63"/>
    </row>
    <row r="7" spans="1:15">
      <c r="A7" s="105"/>
      <c r="B7" s="105"/>
      <c r="C7" s="77"/>
      <c r="D7" s="77"/>
      <c r="E7" s="77"/>
      <c r="F7" s="110"/>
      <c r="G7" s="109"/>
      <c r="H7" s="109"/>
      <c r="I7" s="77"/>
      <c r="J7" s="77"/>
      <c r="K7" s="77"/>
      <c r="L7" s="110"/>
      <c r="M7" s="109"/>
      <c r="N7" s="63"/>
      <c r="O7" s="63"/>
    </row>
    <row r="8" spans="1:15">
      <c r="A8" s="112"/>
      <c r="B8" s="112" t="s">
        <v>15</v>
      </c>
      <c r="C8" s="113">
        <f>SUM(C6:C7)</f>
        <v>229.2</v>
      </c>
      <c r="D8" s="113">
        <f>SUM(D6:D7)</f>
        <v>229.2</v>
      </c>
      <c r="E8" s="114">
        <f>C8-D8</f>
        <v>0</v>
      </c>
      <c r="F8" s="115">
        <f>E8/D8</f>
        <v>0</v>
      </c>
      <c r="G8" s="116"/>
      <c r="H8" s="116"/>
      <c r="I8" s="113">
        <f>I6</f>
        <v>6.9</v>
      </c>
      <c r="J8" s="113">
        <f>SUM(J6:J7)</f>
        <v>6.9</v>
      </c>
      <c r="K8" s="114">
        <f>I8-J8</f>
        <v>0</v>
      </c>
      <c r="L8" s="115">
        <f>K8/J8</f>
        <v>0</v>
      </c>
      <c r="M8" s="116"/>
      <c r="N8" s="63"/>
      <c r="O8" s="63"/>
    </row>
    <row r="9" spans="1:15">
      <c r="A9" s="105"/>
      <c r="B9" s="105"/>
      <c r="C9" s="77"/>
      <c r="D9" s="77"/>
      <c r="E9" s="78"/>
      <c r="F9" s="79"/>
      <c r="G9" s="109"/>
      <c r="H9" s="109"/>
      <c r="I9" s="77"/>
      <c r="J9" s="77"/>
      <c r="K9" s="78"/>
      <c r="L9" s="79"/>
      <c r="M9" s="109"/>
      <c r="N9" s="63"/>
      <c r="O9" s="63"/>
    </row>
    <row r="10" spans="1:15">
      <c r="A10" s="105" t="s">
        <v>16</v>
      </c>
      <c r="B10" s="105" t="s">
        <v>17</v>
      </c>
      <c r="C10" s="123">
        <v>22.6</v>
      </c>
      <c r="D10" s="123">
        <v>22.6</v>
      </c>
      <c r="E10" s="123"/>
      <c r="F10" s="123"/>
      <c r="G10" s="124"/>
      <c r="H10" s="124"/>
      <c r="I10" s="123">
        <v>0.8</v>
      </c>
      <c r="J10" s="123">
        <v>0.8</v>
      </c>
      <c r="K10" s="77"/>
      <c r="L10" s="110"/>
      <c r="M10" s="109"/>
      <c r="N10" s="63"/>
      <c r="O10" s="63"/>
    </row>
    <row r="11" spans="1:15">
      <c r="A11" s="105"/>
      <c r="B11" s="105"/>
      <c r="C11" s="77"/>
      <c r="D11" s="77"/>
      <c r="E11" s="77"/>
      <c r="F11" s="77"/>
      <c r="G11" s="109"/>
      <c r="H11" s="109"/>
      <c r="I11" s="77"/>
      <c r="J11" s="77"/>
      <c r="K11" s="77"/>
      <c r="L11" s="110"/>
      <c r="M11" s="109"/>
      <c r="N11" s="63"/>
      <c r="O11" s="63"/>
    </row>
    <row r="12" spans="1:15">
      <c r="A12" s="112"/>
      <c r="B12" s="112" t="s">
        <v>15</v>
      </c>
      <c r="C12" s="113">
        <f>SUM(C10:C11)</f>
        <v>22.6</v>
      </c>
      <c r="D12" s="113">
        <f t="shared" ref="D12" si="0">SUM(D10)</f>
        <v>22.6</v>
      </c>
      <c r="E12" s="114">
        <f>C12-D12</f>
        <v>0</v>
      </c>
      <c r="F12" s="115">
        <f>E12/D12</f>
        <v>0</v>
      </c>
      <c r="G12" s="116"/>
      <c r="H12" s="116"/>
      <c r="I12" s="113">
        <f>I10</f>
        <v>0.8</v>
      </c>
      <c r="J12" s="113">
        <f>J10</f>
        <v>0.8</v>
      </c>
      <c r="K12" s="114">
        <f>I12-J12</f>
        <v>0</v>
      </c>
      <c r="L12" s="115">
        <f>K12/J12</f>
        <v>0</v>
      </c>
      <c r="M12" s="116"/>
      <c r="N12" s="63"/>
      <c r="O12" s="63"/>
    </row>
    <row r="13" spans="1:15">
      <c r="A13" s="105"/>
      <c r="B13" s="105"/>
      <c r="C13" s="77"/>
      <c r="D13" s="77"/>
      <c r="E13" s="78"/>
      <c r="F13" s="79"/>
      <c r="G13" s="109"/>
      <c r="H13" s="109"/>
      <c r="I13" s="77"/>
      <c r="J13" s="77"/>
      <c r="K13" s="77"/>
      <c r="L13" s="110"/>
      <c r="M13" s="109"/>
      <c r="N13" s="63"/>
      <c r="O13" s="63"/>
    </row>
    <row r="14" spans="1:15">
      <c r="A14" s="105" t="s">
        <v>18</v>
      </c>
      <c r="B14" s="105" t="s">
        <v>19</v>
      </c>
      <c r="C14" s="123">
        <v>6.7</v>
      </c>
      <c r="D14" s="123">
        <v>6.7</v>
      </c>
      <c r="E14" s="123"/>
      <c r="F14" s="123"/>
      <c r="G14" s="124"/>
      <c r="H14" s="124"/>
      <c r="I14" s="123"/>
      <c r="J14" s="123"/>
      <c r="K14" s="77"/>
      <c r="L14" s="110"/>
      <c r="M14" s="109"/>
      <c r="N14" s="63"/>
      <c r="O14" s="63"/>
    </row>
    <row r="15" spans="1:15">
      <c r="A15" s="105"/>
      <c r="B15" s="105"/>
      <c r="C15" s="77"/>
      <c r="D15" s="77"/>
      <c r="E15" s="77"/>
      <c r="F15" s="110"/>
      <c r="G15" s="109"/>
      <c r="H15" s="109"/>
      <c r="I15" s="77"/>
      <c r="J15" s="77"/>
      <c r="K15" s="77"/>
      <c r="L15" s="110"/>
      <c r="M15" s="109"/>
      <c r="N15" s="63"/>
      <c r="O15" s="63"/>
    </row>
    <row r="16" spans="1:15">
      <c r="A16" s="112"/>
      <c r="B16" s="112" t="s">
        <v>15</v>
      </c>
      <c r="C16" s="113">
        <f>SUM(C14:C15)</f>
        <v>6.7</v>
      </c>
      <c r="D16" s="113">
        <f>SUM(D14:D15)</f>
        <v>6.7</v>
      </c>
      <c r="E16" s="114">
        <f>C16-D16</f>
        <v>0</v>
      </c>
      <c r="F16" s="115">
        <f>E16/D16</f>
        <v>0</v>
      </c>
      <c r="G16" s="116"/>
      <c r="H16" s="116"/>
      <c r="I16" s="113">
        <f>SUM(I14:I15)</f>
        <v>0</v>
      </c>
      <c r="J16" s="113">
        <f>SUM(J14:J15)</f>
        <v>0</v>
      </c>
      <c r="K16" s="114">
        <f>I16-J16</f>
        <v>0</v>
      </c>
      <c r="L16" s="115">
        <v>0</v>
      </c>
      <c r="M16" s="116"/>
      <c r="N16" s="63"/>
      <c r="O16" s="63"/>
    </row>
    <row r="17" spans="1:15">
      <c r="A17" s="105"/>
      <c r="B17" s="105"/>
      <c r="C17" s="77"/>
      <c r="D17" s="77"/>
      <c r="E17" s="77"/>
      <c r="F17" s="110"/>
      <c r="G17" s="109"/>
      <c r="H17" s="109"/>
      <c r="I17" s="77"/>
      <c r="J17" s="77"/>
      <c r="K17" s="77"/>
      <c r="L17" s="110"/>
      <c r="M17" s="109"/>
      <c r="N17" s="63"/>
      <c r="O17" s="63"/>
    </row>
    <row r="18" spans="1:15">
      <c r="A18" s="105" t="s">
        <v>20</v>
      </c>
      <c r="B18" s="105" t="s">
        <v>21</v>
      </c>
      <c r="C18" s="123">
        <v>1.1000000000000001</v>
      </c>
      <c r="D18" s="123">
        <v>1.1000000000000001</v>
      </c>
      <c r="E18" s="77"/>
      <c r="F18" s="77"/>
      <c r="G18" s="109"/>
      <c r="H18" s="109"/>
      <c r="I18" s="77"/>
      <c r="J18" s="77"/>
      <c r="K18" s="77"/>
      <c r="L18" s="110"/>
      <c r="M18" s="109"/>
      <c r="N18" s="63"/>
      <c r="O18" s="63"/>
    </row>
    <row r="19" spans="1:15">
      <c r="A19" s="105"/>
      <c r="B19" s="105"/>
      <c r="C19" s="77"/>
      <c r="D19" s="77"/>
      <c r="E19" s="77"/>
      <c r="F19" s="110"/>
      <c r="G19" s="109"/>
      <c r="H19" s="109"/>
      <c r="I19" s="77"/>
      <c r="J19" s="77"/>
      <c r="K19" s="77"/>
      <c r="L19" s="110"/>
      <c r="M19" s="109"/>
      <c r="N19" s="63"/>
      <c r="O19" s="63"/>
    </row>
    <row r="20" spans="1:15">
      <c r="A20" s="112"/>
      <c r="B20" s="112" t="s">
        <v>15</v>
      </c>
      <c r="C20" s="113">
        <f>SUM(C18:C19)</f>
        <v>1.1000000000000001</v>
      </c>
      <c r="D20" s="113">
        <f>SUM(D18:D19)</f>
        <v>1.1000000000000001</v>
      </c>
      <c r="E20" s="114">
        <f>C20-D20</f>
        <v>0</v>
      </c>
      <c r="F20" s="115">
        <f>E20/D20</f>
        <v>0</v>
      </c>
      <c r="G20" s="116"/>
      <c r="H20" s="116"/>
      <c r="I20" s="113">
        <f>SUM(I18:I19)</f>
        <v>0</v>
      </c>
      <c r="J20" s="113">
        <f>SUM(J18:J19)</f>
        <v>0</v>
      </c>
      <c r="K20" s="114">
        <f>I20-J20</f>
        <v>0</v>
      </c>
      <c r="L20" s="115">
        <v>0</v>
      </c>
      <c r="M20" s="116"/>
      <c r="N20" s="63"/>
      <c r="O20" s="63"/>
    </row>
    <row r="21" spans="1:15">
      <c r="A21" s="105"/>
      <c r="B21" s="105"/>
      <c r="C21" s="77"/>
      <c r="D21" s="77"/>
      <c r="E21" s="77"/>
      <c r="F21" s="110"/>
      <c r="G21" s="109"/>
      <c r="H21" s="109"/>
      <c r="I21" s="77"/>
      <c r="J21" s="77"/>
      <c r="K21" s="77"/>
      <c r="L21" s="110"/>
      <c r="M21" s="109"/>
      <c r="N21" s="63"/>
      <c r="O21" s="63"/>
    </row>
    <row r="22" spans="1:15">
      <c r="A22" s="105" t="s">
        <v>22</v>
      </c>
      <c r="B22" s="128" t="s">
        <v>23</v>
      </c>
      <c r="C22" s="77">
        <v>5.4</v>
      </c>
      <c r="D22" s="77">
        <v>5.4</v>
      </c>
      <c r="E22" s="77"/>
      <c r="F22" s="110"/>
      <c r="G22" s="109"/>
      <c r="H22" s="109"/>
      <c r="I22" s="77"/>
      <c r="J22" s="77"/>
      <c r="K22" s="77"/>
      <c r="L22" s="110"/>
      <c r="M22" s="109"/>
      <c r="N22" s="63"/>
      <c r="O22" s="63"/>
    </row>
    <row r="23" spans="1:15">
      <c r="A23" s="105"/>
      <c r="B23" s="105"/>
      <c r="C23" s="77"/>
      <c r="D23" s="77"/>
      <c r="E23" s="77"/>
      <c r="F23" s="110"/>
      <c r="G23" s="109"/>
      <c r="H23" s="109"/>
      <c r="I23" s="77"/>
      <c r="J23" s="77"/>
      <c r="K23" s="77"/>
      <c r="L23" s="110"/>
      <c r="M23" s="109"/>
      <c r="N23" s="63"/>
      <c r="O23" s="63"/>
    </row>
    <row r="24" spans="1:15">
      <c r="A24" s="112"/>
      <c r="B24" s="112" t="s">
        <v>15</v>
      </c>
      <c r="C24" s="113">
        <f>SUM(C22:C23)</f>
        <v>5.4</v>
      </c>
      <c r="D24" s="113">
        <f>SUM(D22:D23)</f>
        <v>5.4</v>
      </c>
      <c r="E24" s="114">
        <f>C24-D24</f>
        <v>0</v>
      </c>
      <c r="F24" s="115">
        <f>E24/D24</f>
        <v>0</v>
      </c>
      <c r="G24" s="116"/>
      <c r="H24" s="116"/>
      <c r="I24" s="113">
        <f>SUM(I22:I23)</f>
        <v>0</v>
      </c>
      <c r="J24" s="113">
        <f>SUM(J22:J23)</f>
        <v>0</v>
      </c>
      <c r="K24" s="114">
        <f>I24-J24</f>
        <v>0</v>
      </c>
      <c r="L24" s="115">
        <v>0</v>
      </c>
      <c r="M24" s="116"/>
      <c r="N24" s="63"/>
      <c r="O24" s="63"/>
    </row>
    <row r="25" spans="1:15">
      <c r="A25" s="105"/>
      <c r="B25" s="105"/>
      <c r="C25" s="77"/>
      <c r="D25" s="77"/>
      <c r="E25" s="77"/>
      <c r="F25" s="110"/>
      <c r="G25" s="109"/>
      <c r="H25" s="109"/>
      <c r="I25" s="77"/>
      <c r="J25" s="77"/>
      <c r="K25" s="77"/>
      <c r="L25" s="110"/>
      <c r="M25" s="109"/>
      <c r="N25" s="63"/>
      <c r="O25" s="63"/>
    </row>
    <row r="26" spans="1:15">
      <c r="A26" s="105" t="s">
        <v>24</v>
      </c>
      <c r="B26" s="105" t="s">
        <v>25</v>
      </c>
      <c r="C26" s="123">
        <v>4.3</v>
      </c>
      <c r="D26" s="123">
        <v>4.3</v>
      </c>
      <c r="E26" s="77"/>
      <c r="F26" s="110"/>
      <c r="G26" s="109"/>
      <c r="H26" s="109"/>
      <c r="I26" s="77"/>
      <c r="J26" s="77"/>
      <c r="K26" s="77"/>
      <c r="L26" s="110"/>
      <c r="M26" s="109"/>
      <c r="N26" s="63"/>
      <c r="O26" s="63"/>
    </row>
    <row r="27" spans="1:15">
      <c r="A27" s="105"/>
      <c r="B27" s="105"/>
      <c r="C27" s="77"/>
      <c r="D27" s="77"/>
      <c r="E27" s="77"/>
      <c r="F27" s="110"/>
      <c r="G27" s="109"/>
      <c r="H27" s="109"/>
      <c r="I27" s="77"/>
      <c r="J27" s="77"/>
      <c r="K27" s="77"/>
      <c r="L27" s="110"/>
      <c r="M27" s="109"/>
      <c r="N27" s="63"/>
      <c r="O27" s="63"/>
    </row>
    <row r="28" spans="1:15">
      <c r="A28" s="112"/>
      <c r="B28" s="112" t="s">
        <v>15</v>
      </c>
      <c r="C28" s="113">
        <f>SUM(C26:C27)</f>
        <v>4.3</v>
      </c>
      <c r="D28" s="113">
        <f>SUM(D26:D27)</f>
        <v>4.3</v>
      </c>
      <c r="E28" s="114">
        <f>C28-D28</f>
        <v>0</v>
      </c>
      <c r="F28" s="115">
        <f>E28/D28</f>
        <v>0</v>
      </c>
      <c r="G28" s="116"/>
      <c r="H28" s="116"/>
      <c r="I28" s="113">
        <f>SUM(I26:I27)</f>
        <v>0</v>
      </c>
      <c r="J28" s="113">
        <f>SUM(J26:J27)</f>
        <v>0</v>
      </c>
      <c r="K28" s="114">
        <f>I28-J28</f>
        <v>0</v>
      </c>
      <c r="L28" s="115">
        <v>0</v>
      </c>
      <c r="M28" s="116"/>
      <c r="N28" s="63"/>
      <c r="O28" s="63"/>
    </row>
    <row r="29" spans="1:15">
      <c r="A29" s="105"/>
      <c r="B29" s="105"/>
      <c r="C29" s="77"/>
      <c r="D29" s="77"/>
      <c r="E29" s="77"/>
      <c r="F29" s="110"/>
      <c r="G29" s="109"/>
      <c r="H29" s="109"/>
      <c r="I29" s="77"/>
      <c r="J29" s="77"/>
      <c r="K29" s="77"/>
      <c r="L29" s="110"/>
      <c r="M29" s="109"/>
      <c r="N29" s="63"/>
      <c r="O29" s="63"/>
    </row>
    <row r="30" spans="1:15">
      <c r="A30" s="105"/>
      <c r="B30" s="105"/>
      <c r="C30" s="77"/>
      <c r="D30" s="77"/>
      <c r="E30" s="77"/>
      <c r="F30" s="110"/>
      <c r="G30" s="109"/>
      <c r="H30" s="109"/>
      <c r="I30" s="77"/>
      <c r="J30" s="77"/>
      <c r="K30" s="78"/>
      <c r="L30" s="79"/>
      <c r="M30" s="109"/>
      <c r="N30" s="63"/>
      <c r="O30" s="63"/>
    </row>
    <row r="31" spans="1:15" ht="29.25" customHeight="1">
      <c r="A31" s="111"/>
      <c r="B31" s="108" t="s">
        <v>26</v>
      </c>
      <c r="C31" s="77"/>
      <c r="D31" s="77"/>
      <c r="E31" s="77"/>
      <c r="F31" s="110"/>
      <c r="G31" s="109"/>
      <c r="H31" s="109"/>
      <c r="I31" s="77"/>
      <c r="J31" s="77"/>
      <c r="K31" s="78"/>
      <c r="L31" s="79"/>
      <c r="M31" s="109"/>
      <c r="N31" s="63"/>
      <c r="O31" s="63"/>
    </row>
    <row r="32" spans="1:15">
      <c r="A32" s="105" t="s">
        <v>27</v>
      </c>
      <c r="B32" s="105" t="s">
        <v>28</v>
      </c>
      <c r="C32" s="123">
        <v>0</v>
      </c>
      <c r="D32" s="123">
        <v>0</v>
      </c>
      <c r="E32" s="123"/>
      <c r="F32" s="125"/>
      <c r="G32" s="124"/>
      <c r="H32" s="124"/>
      <c r="I32" s="123">
        <v>0</v>
      </c>
      <c r="J32" s="123">
        <v>0</v>
      </c>
      <c r="K32" s="77"/>
      <c r="L32" s="110"/>
      <c r="M32" s="109"/>
      <c r="N32" s="63"/>
      <c r="O32" s="63"/>
    </row>
    <row r="33" spans="1:15">
      <c r="A33" s="105"/>
      <c r="B33" s="105" t="s">
        <v>29</v>
      </c>
      <c r="C33" s="123">
        <v>0</v>
      </c>
      <c r="D33" s="123">
        <v>0</v>
      </c>
      <c r="E33" s="123"/>
      <c r="F33" s="125"/>
      <c r="G33" s="124"/>
      <c r="H33" s="124"/>
      <c r="I33" s="123">
        <v>0</v>
      </c>
      <c r="J33" s="123">
        <v>0</v>
      </c>
      <c r="K33" s="77"/>
      <c r="L33" s="110"/>
      <c r="M33" s="109"/>
      <c r="N33" s="63"/>
      <c r="O33" s="63"/>
    </row>
    <row r="34" spans="1:15" ht="26.65">
      <c r="A34" s="105"/>
      <c r="B34" s="105" t="s">
        <v>30</v>
      </c>
      <c r="C34" s="123">
        <v>0</v>
      </c>
      <c r="D34" s="123">
        <v>0</v>
      </c>
      <c r="E34" s="123"/>
      <c r="F34" s="125"/>
      <c r="G34" s="124"/>
      <c r="H34" s="124"/>
      <c r="I34" s="123">
        <v>0</v>
      </c>
      <c r="J34" s="123">
        <v>0</v>
      </c>
      <c r="K34" s="77"/>
      <c r="L34" s="110"/>
      <c r="M34" s="109"/>
      <c r="N34" s="63"/>
      <c r="O34" s="63"/>
    </row>
    <row r="35" spans="1:15" ht="26.65">
      <c r="A35" s="105"/>
      <c r="B35" s="105" t="s">
        <v>31</v>
      </c>
      <c r="C35" s="123">
        <v>0</v>
      </c>
      <c r="D35" s="123">
        <v>0</v>
      </c>
      <c r="E35" s="123"/>
      <c r="F35" s="125"/>
      <c r="G35" s="124"/>
      <c r="H35" s="124"/>
      <c r="I35" s="123">
        <v>0</v>
      </c>
      <c r="J35" s="123">
        <v>0</v>
      </c>
      <c r="K35" s="77"/>
      <c r="L35" s="110"/>
      <c r="M35" s="109"/>
      <c r="N35" s="63"/>
      <c r="O35" s="63"/>
    </row>
    <row r="36" spans="1:15">
      <c r="A36" s="105"/>
      <c r="B36" s="105"/>
      <c r="C36" s="77"/>
      <c r="D36" s="77"/>
      <c r="E36" s="77"/>
      <c r="F36" s="110"/>
      <c r="G36" s="109"/>
      <c r="H36" s="109"/>
      <c r="I36" s="77"/>
      <c r="J36" s="77"/>
      <c r="K36" s="77"/>
      <c r="L36" s="110"/>
      <c r="M36" s="109"/>
      <c r="N36" s="63"/>
      <c r="O36" s="63"/>
    </row>
    <row r="37" spans="1:15">
      <c r="A37" s="112"/>
      <c r="B37" s="112" t="s">
        <v>15</v>
      </c>
      <c r="C37" s="113">
        <f>SUM(C32:C36)</f>
        <v>0</v>
      </c>
      <c r="D37" s="113">
        <f>SUM(D32:D36)</f>
        <v>0</v>
      </c>
      <c r="E37" s="114">
        <f>C37-D37</f>
        <v>0</v>
      </c>
      <c r="F37" s="115">
        <v>0</v>
      </c>
      <c r="G37" s="116"/>
      <c r="H37" s="116"/>
      <c r="I37" s="113">
        <f>SUM(I32:I36)</f>
        <v>0</v>
      </c>
      <c r="J37" s="113">
        <f>SUM(J32:J36)</f>
        <v>0</v>
      </c>
      <c r="K37" s="114">
        <f>I37-J37</f>
        <v>0</v>
      </c>
      <c r="L37" s="115">
        <v>0</v>
      </c>
      <c r="M37" s="116"/>
      <c r="N37" s="63"/>
      <c r="O37" s="63"/>
    </row>
    <row r="38" spans="1:15">
      <c r="A38" s="105"/>
      <c r="B38" s="105"/>
      <c r="C38" s="77"/>
      <c r="D38" s="77"/>
      <c r="E38" s="77"/>
      <c r="F38" s="110"/>
      <c r="G38" s="109"/>
      <c r="H38" s="109"/>
      <c r="I38" s="77"/>
      <c r="J38" s="77"/>
      <c r="K38" s="77"/>
      <c r="L38" s="110"/>
      <c r="M38" s="109"/>
      <c r="N38" s="63"/>
      <c r="O38" s="63"/>
    </row>
    <row r="39" spans="1:15">
      <c r="A39" s="105"/>
      <c r="B39" s="105"/>
      <c r="C39" s="77"/>
      <c r="D39" s="77"/>
      <c r="E39" s="77"/>
      <c r="F39" s="110"/>
      <c r="G39" s="109"/>
      <c r="H39" s="109"/>
      <c r="I39" s="77"/>
      <c r="J39" s="77"/>
      <c r="K39" s="77"/>
      <c r="L39" s="110"/>
      <c r="M39" s="109"/>
      <c r="N39" s="63"/>
      <c r="O39" s="63"/>
    </row>
    <row r="40" spans="1:15" ht="26.65">
      <c r="A40" s="105" t="s">
        <v>32</v>
      </c>
      <c r="B40" s="128" t="s">
        <v>33</v>
      </c>
      <c r="C40" s="77">
        <v>2.5</v>
      </c>
      <c r="D40" s="77">
        <v>2.5</v>
      </c>
      <c r="E40" s="77"/>
      <c r="F40" s="110"/>
      <c r="G40" s="109"/>
      <c r="H40" s="109"/>
      <c r="I40" s="77"/>
      <c r="J40" s="77"/>
      <c r="K40" s="77"/>
      <c r="L40" s="110"/>
      <c r="M40" s="109"/>
      <c r="N40" s="63"/>
      <c r="O40" s="63"/>
    </row>
    <row r="41" spans="1:15">
      <c r="A41" s="105"/>
      <c r="B41" s="105"/>
      <c r="C41" s="77"/>
      <c r="D41" s="77"/>
      <c r="E41" s="77"/>
      <c r="F41" s="110"/>
      <c r="G41" s="109"/>
      <c r="H41" s="109"/>
      <c r="I41" s="77"/>
      <c r="J41" s="77"/>
      <c r="K41" s="77"/>
      <c r="L41" s="110"/>
      <c r="M41" s="109"/>
      <c r="N41" s="63"/>
      <c r="O41" s="63"/>
    </row>
    <row r="42" spans="1:15">
      <c r="A42" s="112"/>
      <c r="B42" s="112" t="s">
        <v>15</v>
      </c>
      <c r="C42" s="113">
        <f>SUM(C40:C41)</f>
        <v>2.5</v>
      </c>
      <c r="D42" s="113">
        <f>SUM(D40:D41)</f>
        <v>2.5</v>
      </c>
      <c r="E42" s="114">
        <f>C42-D42</f>
        <v>0</v>
      </c>
      <c r="F42" s="115">
        <f>E42/D42</f>
        <v>0</v>
      </c>
      <c r="G42" s="116"/>
      <c r="H42" s="116"/>
      <c r="I42" s="119">
        <f>SUM(I40:I41)</f>
        <v>0</v>
      </c>
      <c r="J42" s="113">
        <f>SUM(J40:J41)</f>
        <v>0</v>
      </c>
      <c r="K42" s="114">
        <f>I42-J42</f>
        <v>0</v>
      </c>
      <c r="L42" s="117">
        <v>0</v>
      </c>
      <c r="M42" s="116"/>
      <c r="N42" s="63"/>
      <c r="O42" s="63"/>
    </row>
    <row r="43" spans="1:15">
      <c r="A43" s="105"/>
      <c r="B43" s="105"/>
      <c r="C43" s="77"/>
      <c r="D43" s="77"/>
      <c r="E43" s="78"/>
      <c r="F43" s="79"/>
      <c r="G43" s="109"/>
      <c r="H43" s="109"/>
      <c r="I43" s="77"/>
      <c r="J43" s="77"/>
      <c r="K43" s="77"/>
      <c r="L43" s="110"/>
      <c r="M43" s="109"/>
      <c r="N43" s="63"/>
      <c r="O43" s="63"/>
    </row>
    <row r="44" spans="1:15" ht="26.65">
      <c r="A44" s="105" t="s">
        <v>34</v>
      </c>
      <c r="B44" s="105" t="s">
        <v>35</v>
      </c>
      <c r="C44" s="123">
        <v>5.0999999999999996</v>
      </c>
      <c r="D44" s="123">
        <v>5.0999999999999996</v>
      </c>
      <c r="E44" s="77"/>
      <c r="F44" s="110"/>
      <c r="G44" s="109"/>
      <c r="H44" s="109"/>
      <c r="I44" s="77">
        <v>0.7</v>
      </c>
      <c r="J44" s="77">
        <v>0.7</v>
      </c>
      <c r="K44" s="77"/>
      <c r="L44" s="110"/>
      <c r="M44" s="109"/>
      <c r="N44" s="63"/>
      <c r="O44" s="63"/>
    </row>
    <row r="45" spans="1:15">
      <c r="A45" s="105"/>
      <c r="B45" s="105"/>
      <c r="C45" s="77"/>
      <c r="D45" s="77"/>
      <c r="E45" s="77"/>
      <c r="F45" s="110"/>
      <c r="G45" s="109"/>
      <c r="H45" s="109"/>
      <c r="I45" s="77"/>
      <c r="J45" s="77"/>
      <c r="K45" s="77"/>
      <c r="L45" s="110"/>
      <c r="M45" s="109"/>
      <c r="N45" s="63"/>
      <c r="O45" s="63"/>
    </row>
    <row r="46" spans="1:15">
      <c r="A46" s="112"/>
      <c r="B46" s="112" t="s">
        <v>15</v>
      </c>
      <c r="C46" s="113">
        <f>SUM(C44:C45)</f>
        <v>5.0999999999999996</v>
      </c>
      <c r="D46" s="113">
        <f>SUM(D44:D45)</f>
        <v>5.0999999999999996</v>
      </c>
      <c r="E46" s="114">
        <f>C46-D46</f>
        <v>0</v>
      </c>
      <c r="F46" s="115">
        <f>E46/D46</f>
        <v>0</v>
      </c>
      <c r="G46" s="116"/>
      <c r="H46" s="116"/>
      <c r="I46" s="113">
        <f>SUM(I44:I45)</f>
        <v>0.7</v>
      </c>
      <c r="J46" s="113">
        <f>SUM(J44:J45)</f>
        <v>0.7</v>
      </c>
      <c r="K46" s="114">
        <f>I46-J46</f>
        <v>0</v>
      </c>
      <c r="L46" s="117">
        <v>0</v>
      </c>
      <c r="M46" s="116"/>
      <c r="N46" s="63"/>
      <c r="O46" s="63"/>
    </row>
    <row r="47" spans="1:15">
      <c r="A47" s="105"/>
      <c r="B47" s="105"/>
      <c r="C47" s="77"/>
      <c r="D47" s="77"/>
      <c r="E47" s="77"/>
      <c r="F47" s="110"/>
      <c r="G47" s="109"/>
      <c r="H47" s="109"/>
      <c r="I47" s="77"/>
      <c r="J47" s="77"/>
      <c r="K47" s="78"/>
      <c r="L47" s="79"/>
      <c r="M47" s="109"/>
      <c r="N47" s="63"/>
      <c r="O47" s="63"/>
    </row>
    <row r="48" spans="1:15" ht="26.65">
      <c r="A48" s="105" t="s">
        <v>36</v>
      </c>
      <c r="B48" s="105" t="s">
        <v>37</v>
      </c>
      <c r="C48" s="123">
        <v>16.399999999999999</v>
      </c>
      <c r="D48" s="123">
        <v>16.399999999999999</v>
      </c>
      <c r="E48" s="77"/>
      <c r="F48" s="110"/>
      <c r="G48" s="109"/>
      <c r="H48" s="109"/>
      <c r="I48" s="77"/>
      <c r="J48" s="77"/>
      <c r="K48" s="77"/>
      <c r="L48" s="110"/>
      <c r="M48" s="109"/>
      <c r="N48" s="63"/>
      <c r="O48" s="63"/>
    </row>
    <row r="49" spans="1:15">
      <c r="A49" s="105"/>
      <c r="B49" s="105"/>
      <c r="C49" s="77"/>
      <c r="D49" s="77"/>
      <c r="E49" s="77"/>
      <c r="F49" s="110"/>
      <c r="G49" s="109"/>
      <c r="H49" s="109"/>
      <c r="I49" s="77"/>
      <c r="J49" s="77"/>
      <c r="K49" s="77"/>
      <c r="L49" s="110"/>
      <c r="M49" s="109"/>
      <c r="N49" s="63"/>
      <c r="O49" s="63"/>
    </row>
    <row r="50" spans="1:15">
      <c r="A50" s="112"/>
      <c r="B50" s="112" t="s">
        <v>15</v>
      </c>
      <c r="C50" s="113">
        <f>SUM(C48:C49)</f>
        <v>16.399999999999999</v>
      </c>
      <c r="D50" s="113">
        <f>SUM(D48:D49)</f>
        <v>16.399999999999999</v>
      </c>
      <c r="E50" s="114">
        <f>C50-D50</f>
        <v>0</v>
      </c>
      <c r="F50" s="115">
        <f>E50/D50</f>
        <v>0</v>
      </c>
      <c r="G50" s="116"/>
      <c r="H50" s="116"/>
      <c r="I50" s="113">
        <f>SUM(I48:I49)</f>
        <v>0</v>
      </c>
      <c r="J50" s="113">
        <f>SUM(J48:J49)</f>
        <v>0</v>
      </c>
      <c r="K50" s="114">
        <f>I50-J50</f>
        <v>0</v>
      </c>
      <c r="L50" s="115">
        <v>0</v>
      </c>
      <c r="M50" s="116"/>
      <c r="N50" s="63"/>
      <c r="O50" s="63"/>
    </row>
    <row r="51" spans="1:15">
      <c r="A51" s="105"/>
      <c r="B51" s="105"/>
      <c r="C51" s="77"/>
      <c r="D51" s="77"/>
      <c r="E51" s="77"/>
      <c r="F51" s="110"/>
      <c r="G51" s="109"/>
      <c r="H51" s="109"/>
      <c r="I51" s="77"/>
      <c r="J51" s="77"/>
      <c r="K51" s="78"/>
      <c r="L51" s="79"/>
      <c r="M51" s="109"/>
      <c r="N51" s="63"/>
      <c r="O51" s="63"/>
    </row>
    <row r="52" spans="1:15">
      <c r="A52" s="105"/>
      <c r="B52" s="105"/>
      <c r="C52" s="77"/>
      <c r="D52" s="77"/>
      <c r="E52" s="77"/>
      <c r="F52" s="110"/>
      <c r="G52" s="109"/>
      <c r="H52" s="109"/>
      <c r="I52" s="77"/>
      <c r="J52" s="77"/>
      <c r="K52" s="78"/>
      <c r="L52" s="79"/>
      <c r="M52" s="109"/>
      <c r="N52" s="63"/>
      <c r="O52" s="63"/>
    </row>
    <row r="53" spans="1:15">
      <c r="A53" s="105" t="s">
        <v>38</v>
      </c>
      <c r="B53" s="128" t="s">
        <v>39</v>
      </c>
      <c r="C53" s="123">
        <v>71.099999999999994</v>
      </c>
      <c r="D53" s="123">
        <v>71.099999999999994</v>
      </c>
      <c r="E53" s="77"/>
      <c r="F53" s="110"/>
      <c r="G53" s="109"/>
      <c r="H53" s="109"/>
      <c r="I53" s="77">
        <v>1.3</v>
      </c>
      <c r="J53" s="77">
        <v>1.3</v>
      </c>
      <c r="K53" s="77"/>
      <c r="L53" s="110"/>
      <c r="M53" s="109"/>
      <c r="N53" s="63"/>
      <c r="O53" s="63"/>
    </row>
    <row r="54" spans="1:15">
      <c r="A54" s="105"/>
      <c r="B54" s="105"/>
      <c r="C54" s="77"/>
      <c r="D54" s="77"/>
      <c r="E54" s="77"/>
      <c r="F54" s="110"/>
      <c r="G54" s="109"/>
      <c r="H54" s="109"/>
      <c r="I54" s="77"/>
      <c r="J54" s="77"/>
      <c r="K54" s="77"/>
      <c r="L54" s="110"/>
      <c r="M54" s="109"/>
      <c r="N54" s="63"/>
      <c r="O54" s="63"/>
    </row>
    <row r="55" spans="1:15">
      <c r="A55" s="112"/>
      <c r="B55" s="112" t="s">
        <v>15</v>
      </c>
      <c r="C55" s="113">
        <f>SUM(C53:C54)</f>
        <v>71.099999999999994</v>
      </c>
      <c r="D55" s="113">
        <f>SUM(D53:D54)</f>
        <v>71.099999999999994</v>
      </c>
      <c r="E55" s="114">
        <f>C55-D55</f>
        <v>0</v>
      </c>
      <c r="F55" s="115">
        <f>E55/D55</f>
        <v>0</v>
      </c>
      <c r="G55" s="116"/>
      <c r="H55" s="116"/>
      <c r="I55" s="113">
        <f>SUM(I53:I54)</f>
        <v>1.3</v>
      </c>
      <c r="J55" s="113">
        <f>SUM(J53:J54)</f>
        <v>1.3</v>
      </c>
      <c r="K55" s="114">
        <f>I55-J55</f>
        <v>0</v>
      </c>
      <c r="L55" s="115">
        <v>0</v>
      </c>
      <c r="M55" s="116"/>
      <c r="N55" s="63"/>
      <c r="O55" s="63"/>
    </row>
    <row r="56" spans="1:15">
      <c r="A56" s="105"/>
      <c r="B56" s="105"/>
      <c r="C56" s="77"/>
      <c r="D56" s="77"/>
      <c r="E56" s="77"/>
      <c r="F56" s="110"/>
      <c r="G56" s="109"/>
      <c r="H56" s="109"/>
      <c r="I56" s="77"/>
      <c r="J56" s="77"/>
      <c r="K56" s="77"/>
      <c r="L56" s="110"/>
      <c r="M56" s="109"/>
      <c r="N56" s="63"/>
      <c r="O56" s="63"/>
    </row>
    <row r="57" spans="1:15">
      <c r="A57" s="105"/>
      <c r="B57" s="105"/>
      <c r="C57" s="77"/>
      <c r="D57" s="77"/>
      <c r="E57" s="78"/>
      <c r="F57" s="79"/>
      <c r="G57" s="109"/>
      <c r="H57" s="109"/>
      <c r="I57" s="77"/>
      <c r="J57" s="77"/>
      <c r="K57" s="78"/>
      <c r="L57" s="79"/>
      <c r="M57" s="109"/>
      <c r="N57" s="63"/>
      <c r="O57" s="63"/>
    </row>
    <row r="58" spans="1:15">
      <c r="A58" s="105"/>
      <c r="B58" s="108" t="s">
        <v>40</v>
      </c>
      <c r="C58" s="77"/>
      <c r="D58" s="77"/>
      <c r="E58" s="77"/>
      <c r="F58" s="110"/>
      <c r="G58" s="109"/>
      <c r="H58" s="109"/>
      <c r="I58" s="77"/>
      <c r="J58" s="77"/>
      <c r="K58" s="77"/>
      <c r="L58" s="110"/>
      <c r="M58" s="109"/>
      <c r="N58" s="63"/>
      <c r="O58" s="63"/>
    </row>
    <row r="59" spans="1:15" ht="26.65">
      <c r="A59" s="105" t="s">
        <v>41</v>
      </c>
      <c r="B59" s="105" t="s">
        <v>42</v>
      </c>
      <c r="C59" s="123">
        <v>2.2000000000000002</v>
      </c>
      <c r="D59" s="123">
        <v>2.2000000000000002</v>
      </c>
      <c r="E59" s="123"/>
      <c r="F59" s="110"/>
      <c r="G59" s="109"/>
      <c r="H59" s="109"/>
      <c r="I59" s="77">
        <v>0</v>
      </c>
      <c r="J59" s="77">
        <v>0</v>
      </c>
      <c r="K59" s="77"/>
      <c r="L59" s="110"/>
      <c r="M59" s="109"/>
      <c r="N59" s="63"/>
      <c r="O59" s="63"/>
    </row>
    <row r="60" spans="1:15">
      <c r="A60" s="105"/>
      <c r="B60" s="105"/>
      <c r="C60" s="77"/>
      <c r="D60" s="77"/>
      <c r="E60" s="77"/>
      <c r="F60" s="110"/>
      <c r="G60" s="109"/>
      <c r="H60" s="109"/>
      <c r="I60" s="77"/>
      <c r="J60" s="77"/>
      <c r="K60" s="77"/>
      <c r="L60" s="110"/>
      <c r="M60" s="109"/>
      <c r="N60" s="63"/>
      <c r="O60" s="63"/>
    </row>
    <row r="61" spans="1:15">
      <c r="A61" s="112"/>
      <c r="B61" s="112" t="s">
        <v>15</v>
      </c>
      <c r="C61" s="113">
        <f>SUM(C59:C60)</f>
        <v>2.2000000000000002</v>
      </c>
      <c r="D61" s="113">
        <f>SUM(D59:D60)</f>
        <v>2.2000000000000002</v>
      </c>
      <c r="E61" s="114">
        <f>C61-D61</f>
        <v>0</v>
      </c>
      <c r="F61" s="115">
        <f>E61/D61</f>
        <v>0</v>
      </c>
      <c r="G61" s="116"/>
      <c r="H61" s="116"/>
      <c r="I61" s="113">
        <f>SUM(I59:I60)</f>
        <v>0</v>
      </c>
      <c r="J61" s="113">
        <f>SUM(J59:J60)</f>
        <v>0</v>
      </c>
      <c r="K61" s="114">
        <f>I61-J61</f>
        <v>0</v>
      </c>
      <c r="L61" s="115">
        <v>0</v>
      </c>
      <c r="M61" s="116"/>
      <c r="N61" s="63"/>
      <c r="O61" s="63"/>
    </row>
    <row r="62" spans="1:15">
      <c r="A62" s="105"/>
      <c r="B62" s="105"/>
      <c r="C62" s="77"/>
      <c r="D62" s="77"/>
      <c r="E62" s="78"/>
      <c r="F62" s="79"/>
      <c r="G62" s="109"/>
      <c r="H62" s="109"/>
      <c r="I62" s="77"/>
      <c r="J62" s="77"/>
      <c r="K62" s="77"/>
      <c r="L62" s="110"/>
      <c r="M62" s="109"/>
      <c r="N62" s="63"/>
      <c r="O62" s="63"/>
    </row>
    <row r="63" spans="1:15">
      <c r="A63" s="105"/>
      <c r="B63" s="105" t="s">
        <v>43</v>
      </c>
      <c r="C63" s="126">
        <f>C8+C12+C16+C20+C24+C28+C37+C42+C46+C50+C55+C61</f>
        <v>366.59999999999997</v>
      </c>
      <c r="D63" s="126">
        <f>D8+D12+D16+D20+D24+D28+D37+D42+D46+D50+D55+D61</f>
        <v>366.59999999999997</v>
      </c>
      <c r="E63" s="126">
        <v>0</v>
      </c>
      <c r="F63" s="127">
        <v>0</v>
      </c>
      <c r="G63" s="126"/>
      <c r="H63" s="126" t="e">
        <f>H8+H12+H16+H20+H28+#REF!+H37+H46+H50+H61</f>
        <v>#REF!</v>
      </c>
      <c r="I63" s="126">
        <f>I8+I12+I16+I20+I24+I28+I37+I42+I46+I50+I55+I61</f>
        <v>9.7000000000000011</v>
      </c>
      <c r="J63" s="126">
        <f>J8+J12+J16+J20+J24+J28+J37+J42+J46+J50+J61+J55</f>
        <v>9.7000000000000011</v>
      </c>
      <c r="K63" s="126">
        <v>0</v>
      </c>
      <c r="L63" s="118">
        <v>0</v>
      </c>
      <c r="M63" s="78"/>
      <c r="N63" s="63"/>
      <c r="O63" s="63"/>
    </row>
    <row r="64" spans="1:15">
      <c r="A64" s="60"/>
      <c r="B64" s="67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</row>
    <row r="65" spans="2:15">
      <c r="B65" s="67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</row>
    <row r="66" spans="2:15">
      <c r="B66" s="67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</row>
    <row r="67" spans="2:15">
      <c r="B67" s="67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</row>
    <row r="68" spans="2:15">
      <c r="B68" s="67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</row>
    <row r="69" spans="2:15">
      <c r="B69" s="67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</row>
    <row r="70" spans="2:15">
      <c r="B70" s="67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</row>
    <row r="71" spans="2:15">
      <c r="B71" s="67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</row>
    <row r="72" spans="2:15">
      <c r="B72" s="67"/>
      <c r="C72" s="63"/>
      <c r="D72" s="76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</row>
    <row r="73" spans="2:15">
      <c r="B73" s="67"/>
      <c r="C73" s="63"/>
      <c r="D73" s="76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</row>
    <row r="74" spans="2:15">
      <c r="B74" s="67"/>
      <c r="C74" s="63"/>
      <c r="D74" s="76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</row>
    <row r="75" spans="2:15">
      <c r="B75" s="67"/>
      <c r="C75" s="63"/>
      <c r="D75" s="76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</row>
    <row r="76" spans="2:15">
      <c r="B76" s="67"/>
      <c r="C76" s="63"/>
      <c r="D76" s="76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</row>
    <row r="77" spans="2:15">
      <c r="B77" s="67"/>
      <c r="C77" s="63"/>
      <c r="D77" s="76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</row>
    <row r="78" spans="2:15">
      <c r="B78" s="67"/>
      <c r="C78" s="63"/>
      <c r="D78" s="76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</row>
    <row r="79" spans="2:15">
      <c r="B79" s="68"/>
      <c r="C79" s="63"/>
      <c r="D79" s="76"/>
      <c r="E79" s="63"/>
      <c r="F79" s="63"/>
      <c r="G79" s="63"/>
      <c r="H79" s="63"/>
      <c r="I79" s="63"/>
      <c r="J79" s="63"/>
      <c r="K79" s="63"/>
      <c r="L79" s="63"/>
      <c r="M79" s="63"/>
      <c r="N79" s="60"/>
      <c r="O79" s="60"/>
    </row>
    <row r="80" spans="2:15">
      <c r="B80" s="69"/>
      <c r="C80" s="63"/>
      <c r="D80" s="76"/>
      <c r="E80" s="63"/>
      <c r="F80" s="63"/>
      <c r="G80" s="63"/>
      <c r="H80" s="63"/>
      <c r="I80" s="63"/>
      <c r="J80" s="63"/>
      <c r="K80" s="63"/>
      <c r="L80" s="63"/>
      <c r="M80" s="63"/>
      <c r="N80" s="60"/>
      <c r="O80" s="60"/>
    </row>
    <row r="81" spans="2:13">
      <c r="B81" s="70"/>
      <c r="C81" s="63"/>
      <c r="D81" s="76"/>
      <c r="E81" s="63"/>
      <c r="F81" s="63"/>
      <c r="G81" s="63"/>
      <c r="H81" s="63"/>
      <c r="I81" s="63"/>
      <c r="J81" s="63"/>
      <c r="K81" s="63"/>
      <c r="L81" s="63"/>
      <c r="M81" s="63"/>
    </row>
    <row r="82" spans="2:13">
      <c r="B82" s="60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</row>
  </sheetData>
  <autoFilter ref="A3:M63" xr:uid="{D29E0E75-98A1-464F-BC2F-2C21E97C3971}"/>
  <pageMargins left="0.25" right="0.25" top="0.75" bottom="0.75" header="0.3" footer="0.3"/>
  <pageSetup paperSize="9" scale="64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N101"/>
  <sheetViews>
    <sheetView topLeftCell="A54" zoomScale="85" zoomScaleNormal="85" workbookViewId="0">
      <selection activeCell="J61" sqref="J61"/>
    </sheetView>
  </sheetViews>
  <sheetFormatPr defaultColWidth="9" defaultRowHeight="14.25"/>
  <cols>
    <col min="1" max="1" width="11.5703125" style="28" customWidth="1"/>
    <col min="2" max="2" width="23.42578125" style="28" customWidth="1"/>
    <col min="3" max="3" width="18.5703125" style="28" customWidth="1"/>
    <col min="4" max="4" width="13.85546875" style="28" customWidth="1"/>
    <col min="5" max="5" width="12.5703125" style="28" customWidth="1"/>
    <col min="6" max="6" width="10.85546875" style="28" customWidth="1"/>
    <col min="7" max="7" width="11.28515625" style="28" customWidth="1"/>
    <col min="8" max="8" width="7.5703125" style="28" customWidth="1"/>
    <col min="9" max="9" width="2.85546875" style="28" customWidth="1"/>
    <col min="10" max="12" width="9" style="28"/>
    <col min="13" max="13" width="13" style="28" bestFit="1" customWidth="1"/>
    <col min="14" max="14" width="7.5703125" style="28" customWidth="1"/>
    <col min="15" max="16384" width="9" style="28"/>
  </cols>
  <sheetData>
    <row r="2" spans="1:14" ht="15.75">
      <c r="A2" s="27" t="s">
        <v>44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 ht="15.75">
      <c r="A3" s="81" t="s">
        <v>1</v>
      </c>
      <c r="B3" s="89" t="s">
        <v>2</v>
      </c>
      <c r="C3" s="90" t="s">
        <v>45</v>
      </c>
      <c r="D3" s="91" t="s">
        <v>3</v>
      </c>
      <c r="E3" s="92"/>
      <c r="F3" s="89"/>
      <c r="G3" s="89"/>
      <c r="H3" s="90"/>
      <c r="I3" s="71"/>
      <c r="J3" s="91" t="s">
        <v>4</v>
      </c>
      <c r="K3" s="92"/>
      <c r="L3" s="89"/>
      <c r="M3" s="89"/>
      <c r="N3" s="90"/>
    </row>
    <row r="4" spans="1:14" ht="79.150000000000006">
      <c r="A4" s="93"/>
      <c r="B4" s="72"/>
      <c r="C4" s="73"/>
      <c r="D4" s="29" t="s">
        <v>46</v>
      </c>
      <c r="E4" s="30" t="s">
        <v>6</v>
      </c>
      <c r="F4" s="94" t="s">
        <v>47</v>
      </c>
      <c r="G4" s="95"/>
      <c r="H4" s="31"/>
      <c r="I4" s="71"/>
      <c r="J4" s="29" t="s">
        <v>46</v>
      </c>
      <c r="K4" s="30" t="s">
        <v>6</v>
      </c>
      <c r="L4" s="94" t="s">
        <v>47</v>
      </c>
      <c r="M4" s="95"/>
      <c r="N4" s="31"/>
    </row>
    <row r="5" spans="1:14" ht="34.5" customHeight="1">
      <c r="A5" s="141"/>
      <c r="B5" s="62"/>
      <c r="C5" s="74"/>
      <c r="D5" s="82" t="s">
        <v>10</v>
      </c>
      <c r="E5" s="94"/>
      <c r="F5" s="95"/>
      <c r="G5" s="95" t="s">
        <v>11</v>
      </c>
      <c r="H5" s="32" t="s">
        <v>48</v>
      </c>
      <c r="I5" s="71"/>
      <c r="J5" s="82" t="s">
        <v>10</v>
      </c>
      <c r="K5" s="94"/>
      <c r="L5" s="95"/>
      <c r="M5" s="95" t="s">
        <v>11</v>
      </c>
      <c r="N5" s="32" t="s">
        <v>48</v>
      </c>
    </row>
    <row r="6" spans="1:14">
      <c r="A6" s="96" t="s">
        <v>49</v>
      </c>
      <c r="B6" s="33" t="s">
        <v>50</v>
      </c>
      <c r="C6" s="34"/>
      <c r="D6" s="35">
        <v>0.7</v>
      </c>
      <c r="E6" s="83">
        <v>0.7</v>
      </c>
      <c r="F6" s="97"/>
      <c r="G6" s="97"/>
      <c r="H6" s="36"/>
      <c r="I6" s="71"/>
      <c r="J6" s="35">
        <v>0</v>
      </c>
      <c r="K6" s="83">
        <v>0</v>
      </c>
      <c r="L6" s="97"/>
      <c r="M6" s="97"/>
      <c r="N6" s="36"/>
    </row>
    <row r="7" spans="1:14">
      <c r="A7" s="37"/>
      <c r="B7" s="33"/>
      <c r="C7" s="38"/>
      <c r="D7" s="39"/>
      <c r="E7" s="40"/>
      <c r="F7" s="41"/>
      <c r="G7" s="41"/>
      <c r="H7" s="36"/>
      <c r="I7" s="71"/>
      <c r="J7" s="39"/>
      <c r="K7" s="40"/>
      <c r="L7" s="41"/>
      <c r="M7" s="41"/>
      <c r="N7" s="36"/>
    </row>
    <row r="8" spans="1:14">
      <c r="A8" s="142"/>
      <c r="B8" s="98" t="s">
        <v>15</v>
      </c>
      <c r="C8" s="99"/>
      <c r="D8" s="100">
        <f>SUM(D6:D7)</f>
        <v>0.7</v>
      </c>
      <c r="E8" s="77">
        <f>SUM(E6:E7)</f>
        <v>0.7</v>
      </c>
      <c r="F8" s="78">
        <f>D8-E8</f>
        <v>0</v>
      </c>
      <c r="G8" s="79">
        <f>F8/E8</f>
        <v>0</v>
      </c>
      <c r="H8" s="85"/>
      <c r="I8" s="71"/>
      <c r="J8" s="100">
        <f>SUM(J6:J7)</f>
        <v>0</v>
      </c>
      <c r="K8" s="77">
        <f>SUM(K6:K7)</f>
        <v>0</v>
      </c>
      <c r="L8" s="78">
        <f>J8-K8</f>
        <v>0</v>
      </c>
      <c r="M8" s="79">
        <v>0</v>
      </c>
      <c r="N8" s="85"/>
    </row>
    <row r="9" spans="1:14">
      <c r="A9" s="42"/>
      <c r="B9" s="43"/>
      <c r="C9" s="44"/>
      <c r="D9" s="45"/>
      <c r="E9" s="86"/>
      <c r="F9" s="87"/>
      <c r="G9" s="88"/>
      <c r="H9" s="46"/>
      <c r="I9" s="71"/>
      <c r="J9" s="45"/>
      <c r="K9" s="86"/>
      <c r="L9" s="87"/>
      <c r="M9" s="88"/>
      <c r="N9" s="46"/>
    </row>
    <row r="10" spans="1:14">
      <c r="A10" s="96" t="s">
        <v>51</v>
      </c>
      <c r="B10" s="129" t="s">
        <v>52</v>
      </c>
      <c r="C10" s="34"/>
      <c r="D10" s="35">
        <v>29</v>
      </c>
      <c r="E10" s="35">
        <v>29</v>
      </c>
      <c r="F10" s="97"/>
      <c r="G10" s="97"/>
      <c r="H10" s="36"/>
      <c r="I10" s="71"/>
      <c r="J10" s="35">
        <v>0</v>
      </c>
      <c r="K10" s="83">
        <v>0</v>
      </c>
      <c r="L10" s="97"/>
      <c r="M10" s="97"/>
      <c r="N10" s="36"/>
    </row>
    <row r="11" spans="1:14">
      <c r="A11" s="37"/>
      <c r="B11" s="33"/>
      <c r="C11" s="38"/>
      <c r="D11" s="39"/>
      <c r="E11" s="40"/>
      <c r="F11" s="41"/>
      <c r="G11" s="41"/>
      <c r="H11" s="36"/>
      <c r="I11" s="71"/>
      <c r="J11" s="39"/>
      <c r="K11" s="40"/>
      <c r="L11" s="41"/>
      <c r="M11" s="41"/>
      <c r="N11" s="36"/>
    </row>
    <row r="12" spans="1:14">
      <c r="A12" s="142"/>
      <c r="B12" s="98" t="s">
        <v>15</v>
      </c>
      <c r="C12" s="99"/>
      <c r="D12" s="100">
        <f>SUM(D10:D11)</f>
        <v>29</v>
      </c>
      <c r="E12" s="77">
        <f>SUM(E10:E11)</f>
        <v>29</v>
      </c>
      <c r="F12" s="78">
        <f>D12-E12</f>
        <v>0</v>
      </c>
      <c r="G12" s="79">
        <f>F12/E12</f>
        <v>0</v>
      </c>
      <c r="H12" s="85"/>
      <c r="I12" s="71"/>
      <c r="J12" s="100">
        <f>SUM(J10:J11)</f>
        <v>0</v>
      </c>
      <c r="K12" s="77">
        <f>SUM(K10:K11)</f>
        <v>0</v>
      </c>
      <c r="L12" s="78">
        <f>J12-K12</f>
        <v>0</v>
      </c>
      <c r="M12" s="79">
        <v>0</v>
      </c>
      <c r="N12" s="85"/>
    </row>
    <row r="13" spans="1:14">
      <c r="A13" s="42"/>
      <c r="B13" s="43"/>
      <c r="C13" s="44"/>
      <c r="D13" s="45"/>
      <c r="E13" s="86"/>
      <c r="F13" s="87"/>
      <c r="G13" s="88"/>
      <c r="H13" s="46"/>
      <c r="I13" s="71"/>
      <c r="J13" s="45"/>
      <c r="K13" s="86"/>
      <c r="L13" s="87"/>
      <c r="M13" s="88"/>
      <c r="N13" s="46"/>
    </row>
    <row r="14" spans="1:14">
      <c r="A14" s="37" t="s">
        <v>53</v>
      </c>
      <c r="B14" s="33" t="s">
        <v>54</v>
      </c>
      <c r="C14" s="38"/>
      <c r="D14" s="39">
        <v>-3.2</v>
      </c>
      <c r="E14" s="40">
        <v>-3.2</v>
      </c>
      <c r="F14" s="41"/>
      <c r="G14" s="41"/>
      <c r="H14" s="36"/>
      <c r="I14" s="71"/>
      <c r="J14" s="39">
        <v>0</v>
      </c>
      <c r="K14" s="40">
        <v>0</v>
      </c>
      <c r="L14" s="41"/>
      <c r="M14" s="41"/>
      <c r="N14" s="36"/>
    </row>
    <row r="15" spans="1:14">
      <c r="A15" s="37"/>
      <c r="B15" s="33"/>
      <c r="C15" s="38"/>
      <c r="D15" s="39"/>
      <c r="E15" s="40"/>
      <c r="F15" s="41"/>
      <c r="G15" s="41"/>
      <c r="H15" s="36"/>
      <c r="I15" s="71"/>
      <c r="J15" s="39"/>
      <c r="K15" s="40"/>
      <c r="L15" s="41"/>
      <c r="M15" s="41"/>
      <c r="N15" s="36"/>
    </row>
    <row r="16" spans="1:14">
      <c r="A16" s="142"/>
      <c r="B16" s="98" t="s">
        <v>15</v>
      </c>
      <c r="C16" s="99"/>
      <c r="D16" s="100">
        <f>SUM(D14:D15)</f>
        <v>-3.2</v>
      </c>
      <c r="E16" s="77">
        <f>SUM(E14:E15)</f>
        <v>-3.2</v>
      </c>
      <c r="F16" s="78">
        <f>D16-E16</f>
        <v>0</v>
      </c>
      <c r="G16" s="79">
        <f>F16/E16</f>
        <v>0</v>
      </c>
      <c r="H16" s="85"/>
      <c r="I16" s="71"/>
      <c r="J16" s="100">
        <f>SUM(J14:J15)</f>
        <v>0</v>
      </c>
      <c r="K16" s="77">
        <f>SUM(K14:K15)</f>
        <v>0</v>
      </c>
      <c r="L16" s="78">
        <f>J16-K16</f>
        <v>0</v>
      </c>
      <c r="M16" s="79">
        <v>0</v>
      </c>
      <c r="N16" s="85"/>
    </row>
    <row r="17" spans="1:14">
      <c r="A17" s="42"/>
      <c r="B17" s="43"/>
      <c r="C17" s="44"/>
      <c r="D17" s="45"/>
      <c r="E17" s="86"/>
      <c r="F17" s="87"/>
      <c r="G17" s="88"/>
      <c r="H17" s="46"/>
      <c r="I17" s="71"/>
      <c r="J17" s="45"/>
      <c r="K17" s="86"/>
      <c r="L17" s="87"/>
      <c r="M17" s="88"/>
      <c r="N17" s="46"/>
    </row>
    <row r="18" spans="1:14" ht="26.65">
      <c r="A18" s="37" t="s">
        <v>55</v>
      </c>
      <c r="B18" s="33" t="s">
        <v>56</v>
      </c>
      <c r="C18" s="38"/>
      <c r="D18" s="39">
        <v>20000</v>
      </c>
      <c r="E18" s="40">
        <v>20000</v>
      </c>
      <c r="F18" s="41"/>
      <c r="G18" s="47"/>
      <c r="H18" s="48"/>
      <c r="I18" s="71"/>
      <c r="J18" s="39">
        <v>11175</v>
      </c>
      <c r="K18" s="40">
        <v>0</v>
      </c>
      <c r="L18" s="41"/>
      <c r="M18" s="47"/>
      <c r="N18" s="48"/>
    </row>
    <row r="19" spans="1:14">
      <c r="A19" s="37"/>
      <c r="B19" s="33"/>
      <c r="C19" s="38"/>
      <c r="D19" s="39"/>
      <c r="E19" s="40"/>
      <c r="F19" s="41"/>
      <c r="G19" s="47"/>
      <c r="H19" s="48"/>
      <c r="I19" s="71"/>
      <c r="J19" s="39"/>
      <c r="K19" s="40"/>
      <c r="L19" s="64"/>
      <c r="M19" s="50"/>
      <c r="N19" s="48"/>
    </row>
    <row r="20" spans="1:14">
      <c r="A20" s="142"/>
      <c r="B20" s="98" t="s">
        <v>15</v>
      </c>
      <c r="C20" s="99"/>
      <c r="D20" s="100">
        <f>SUM(D18:D19)</f>
        <v>20000</v>
      </c>
      <c r="E20" s="77">
        <f>SUM(E18:E19)</f>
        <v>20000</v>
      </c>
      <c r="F20" s="78">
        <f>D20-E20</f>
        <v>0</v>
      </c>
      <c r="G20" s="79">
        <f>F20/E20</f>
        <v>0</v>
      </c>
      <c r="H20" s="85"/>
      <c r="I20" s="71"/>
      <c r="J20" s="100">
        <f>SUM(J18:J19)</f>
        <v>11175</v>
      </c>
      <c r="K20" s="77">
        <f>SUM(K18:K19)</f>
        <v>0</v>
      </c>
      <c r="L20" s="78">
        <f>J20-K20</f>
        <v>11175</v>
      </c>
      <c r="M20" s="130" t="s">
        <v>57</v>
      </c>
      <c r="N20" s="85"/>
    </row>
    <row r="21" spans="1:14">
      <c r="A21" s="42"/>
      <c r="B21" s="43"/>
      <c r="C21" s="44"/>
      <c r="D21" s="45"/>
      <c r="E21" s="86"/>
      <c r="F21" s="87"/>
      <c r="G21" s="88"/>
      <c r="H21" s="46"/>
      <c r="I21" s="71"/>
      <c r="J21" s="45"/>
      <c r="K21" s="86"/>
      <c r="L21" s="87"/>
      <c r="M21" s="88"/>
      <c r="N21" s="46"/>
    </row>
    <row r="22" spans="1:14">
      <c r="A22" s="37" t="s">
        <v>58</v>
      </c>
      <c r="B22" s="33" t="s">
        <v>59</v>
      </c>
      <c r="C22" s="38"/>
      <c r="D22" s="39">
        <v>105.3</v>
      </c>
      <c r="E22" s="39">
        <v>105.3</v>
      </c>
      <c r="F22" s="41"/>
      <c r="G22" s="47"/>
      <c r="H22" s="48"/>
      <c r="I22" s="71"/>
      <c r="J22" s="39">
        <v>8.1</v>
      </c>
      <c r="K22" s="40">
        <v>8.1</v>
      </c>
      <c r="L22" s="41"/>
      <c r="M22" s="47"/>
      <c r="N22" s="48"/>
    </row>
    <row r="23" spans="1:14">
      <c r="A23" s="37"/>
      <c r="B23" s="33"/>
      <c r="C23" s="38"/>
      <c r="D23" s="39"/>
      <c r="E23" s="40"/>
      <c r="F23" s="41"/>
      <c r="G23" s="47"/>
      <c r="H23" s="48"/>
      <c r="I23" s="71"/>
      <c r="J23" s="39"/>
      <c r="K23" s="40"/>
      <c r="L23" s="41"/>
      <c r="M23" s="47"/>
      <c r="N23" s="48"/>
    </row>
    <row r="24" spans="1:14">
      <c r="A24" s="142"/>
      <c r="B24" s="98" t="s">
        <v>15</v>
      </c>
      <c r="C24" s="99"/>
      <c r="D24" s="100">
        <f>SUM(D22:D23)</f>
        <v>105.3</v>
      </c>
      <c r="E24" s="77">
        <f>SUM(E22:E23)</f>
        <v>105.3</v>
      </c>
      <c r="F24" s="78">
        <f>D24-E24</f>
        <v>0</v>
      </c>
      <c r="G24" s="79">
        <f>F24/E24</f>
        <v>0</v>
      </c>
      <c r="H24" s="85"/>
      <c r="I24" s="71"/>
      <c r="J24" s="100">
        <f>SUM(J22:J23)</f>
        <v>8.1</v>
      </c>
      <c r="K24" s="77">
        <f>SUM(K22:K23)</f>
        <v>8.1</v>
      </c>
      <c r="L24" s="78">
        <f>J24-K24</f>
        <v>0</v>
      </c>
      <c r="M24" s="79">
        <f>L24/K24*-1</f>
        <v>0</v>
      </c>
      <c r="N24" s="85"/>
    </row>
    <row r="25" spans="1:14">
      <c r="A25" s="42"/>
      <c r="B25" s="43"/>
      <c r="C25" s="44"/>
      <c r="D25" s="45"/>
      <c r="E25" s="86"/>
      <c r="F25" s="87"/>
      <c r="G25" s="88"/>
      <c r="H25" s="46"/>
      <c r="I25" s="71"/>
      <c r="J25" s="45"/>
      <c r="K25" s="86"/>
      <c r="L25" s="87"/>
      <c r="M25" s="88"/>
      <c r="N25" s="46"/>
    </row>
    <row r="26" spans="1:14">
      <c r="A26" s="41" t="s">
        <v>60</v>
      </c>
      <c r="B26" s="33" t="s">
        <v>23</v>
      </c>
      <c r="C26" s="38"/>
      <c r="D26" s="39">
        <v>31.1</v>
      </c>
      <c r="E26" s="40">
        <v>31.1</v>
      </c>
      <c r="F26" s="49"/>
      <c r="G26" s="50"/>
      <c r="H26" s="48"/>
      <c r="I26" s="71"/>
      <c r="J26" s="39">
        <v>0</v>
      </c>
      <c r="K26" s="40">
        <v>0</v>
      </c>
      <c r="L26" s="49"/>
      <c r="M26" s="50"/>
      <c r="N26" s="48"/>
    </row>
    <row r="27" spans="1:14">
      <c r="A27" s="41"/>
      <c r="B27" s="33"/>
      <c r="C27" s="38"/>
      <c r="D27" s="39"/>
      <c r="E27" s="40"/>
      <c r="F27" s="49"/>
      <c r="G27" s="50"/>
      <c r="H27" s="48"/>
      <c r="I27" s="71"/>
      <c r="J27" s="39"/>
      <c r="K27" s="40"/>
      <c r="L27" s="49"/>
      <c r="M27" s="50"/>
      <c r="N27" s="48"/>
    </row>
    <row r="28" spans="1:14">
      <c r="A28" s="142"/>
      <c r="B28" s="98" t="s">
        <v>15</v>
      </c>
      <c r="C28" s="99"/>
      <c r="D28" s="100">
        <f>SUM(D26:D27)</f>
        <v>31.1</v>
      </c>
      <c r="E28" s="77">
        <f>SUM(E26:E27)</f>
        <v>31.1</v>
      </c>
      <c r="F28" s="78">
        <f>D28-E28</f>
        <v>0</v>
      </c>
      <c r="G28" s="79">
        <f>F28/E28</f>
        <v>0</v>
      </c>
      <c r="H28" s="85"/>
      <c r="I28" s="71"/>
      <c r="J28" s="100">
        <f>SUM(J26:J27)</f>
        <v>0</v>
      </c>
      <c r="K28" s="77">
        <f>SUM(K26:K27)</f>
        <v>0</v>
      </c>
      <c r="L28" s="78">
        <f>J28-K28</f>
        <v>0</v>
      </c>
      <c r="M28" s="79">
        <v>0</v>
      </c>
      <c r="N28" s="85"/>
    </row>
    <row r="29" spans="1:14">
      <c r="A29" s="42"/>
      <c r="B29" s="43"/>
      <c r="C29" s="44"/>
      <c r="D29" s="45"/>
      <c r="E29" s="86"/>
      <c r="F29" s="87"/>
      <c r="G29" s="88"/>
      <c r="H29" s="46"/>
      <c r="I29" s="71"/>
      <c r="J29" s="45"/>
      <c r="K29" s="86"/>
      <c r="L29" s="87"/>
      <c r="M29" s="88"/>
      <c r="N29" s="46"/>
    </row>
    <row r="30" spans="1:14" ht="26.65">
      <c r="A30" s="41" t="s">
        <v>61</v>
      </c>
      <c r="B30" s="33" t="s">
        <v>62</v>
      </c>
      <c r="C30" s="34" t="s">
        <v>63</v>
      </c>
      <c r="D30" s="39">
        <v>-36</v>
      </c>
      <c r="E30" s="40">
        <v>-36</v>
      </c>
      <c r="F30" s="49"/>
      <c r="G30" s="50"/>
      <c r="H30" s="48"/>
      <c r="I30" s="71"/>
      <c r="J30" s="39">
        <v>0</v>
      </c>
      <c r="K30" s="40">
        <v>0</v>
      </c>
      <c r="L30" s="49"/>
      <c r="M30" s="50"/>
      <c r="N30" s="48"/>
    </row>
    <row r="31" spans="1:14">
      <c r="A31" s="41"/>
      <c r="B31" s="33"/>
      <c r="C31" s="38" t="s">
        <v>64</v>
      </c>
      <c r="D31" s="39">
        <v>7.3</v>
      </c>
      <c r="E31" s="40">
        <v>7.3</v>
      </c>
      <c r="F31" s="49"/>
      <c r="G31" s="50"/>
      <c r="H31" s="48"/>
      <c r="I31" s="71"/>
      <c r="J31" s="39">
        <v>180</v>
      </c>
      <c r="K31" s="40">
        <v>180</v>
      </c>
      <c r="L31" s="49"/>
      <c r="M31" s="50"/>
      <c r="N31" s="48"/>
    </row>
    <row r="32" spans="1:14">
      <c r="A32" s="41"/>
      <c r="B32" s="33"/>
      <c r="C32" s="38"/>
      <c r="D32" s="39"/>
      <c r="E32" s="40"/>
      <c r="F32" s="49"/>
      <c r="G32" s="50"/>
      <c r="H32" s="48"/>
      <c r="I32" s="71"/>
      <c r="J32" s="39"/>
      <c r="K32" s="40"/>
      <c r="L32" s="49"/>
      <c r="M32" s="50"/>
      <c r="N32" s="48"/>
    </row>
    <row r="33" spans="1:14">
      <c r="A33" s="142"/>
      <c r="B33" s="98" t="s">
        <v>15</v>
      </c>
      <c r="C33" s="99"/>
      <c r="D33" s="100">
        <f>SUM(D30:D32)</f>
        <v>-28.7</v>
      </c>
      <c r="E33" s="77">
        <f>SUM(E30:E32)</f>
        <v>-28.7</v>
      </c>
      <c r="F33" s="78">
        <f>D33-E33</f>
        <v>0</v>
      </c>
      <c r="G33" s="79">
        <v>0</v>
      </c>
      <c r="H33" s="85"/>
      <c r="I33" s="71"/>
      <c r="J33" s="100">
        <f>SUM(J30:J32)</f>
        <v>180</v>
      </c>
      <c r="K33" s="77">
        <f>SUM(K30:K32)</f>
        <v>180</v>
      </c>
      <c r="L33" s="78">
        <f>J33-K33</f>
        <v>0</v>
      </c>
      <c r="M33" s="79">
        <f>L33/K33</f>
        <v>0</v>
      </c>
      <c r="N33" s="85"/>
    </row>
    <row r="34" spans="1:14">
      <c r="A34" s="42"/>
      <c r="B34" s="43"/>
      <c r="C34" s="44"/>
      <c r="D34" s="45"/>
      <c r="E34" s="86"/>
      <c r="F34" s="87"/>
      <c r="G34" s="88"/>
      <c r="H34" s="46"/>
      <c r="I34" s="71"/>
      <c r="J34" s="45"/>
      <c r="K34" s="86"/>
      <c r="L34" s="87"/>
      <c r="M34" s="88"/>
      <c r="N34" s="46"/>
    </row>
    <row r="35" spans="1:14" ht="26.65">
      <c r="A35" s="37" t="s">
        <v>65</v>
      </c>
      <c r="B35" s="33" t="s">
        <v>66</v>
      </c>
      <c r="C35" s="38"/>
      <c r="D35" s="39">
        <v>0</v>
      </c>
      <c r="E35" s="40">
        <v>0</v>
      </c>
      <c r="F35" s="41"/>
      <c r="G35" s="47"/>
      <c r="H35" s="36"/>
      <c r="I35" s="71"/>
      <c r="J35" s="39">
        <v>-265</v>
      </c>
      <c r="K35" s="40">
        <v>-265</v>
      </c>
      <c r="L35" s="41"/>
      <c r="M35" s="47"/>
      <c r="N35" s="36"/>
    </row>
    <row r="36" spans="1:14">
      <c r="A36" s="37"/>
      <c r="B36" s="33"/>
      <c r="C36" s="38"/>
      <c r="D36" s="39"/>
      <c r="E36" s="40"/>
      <c r="F36" s="41"/>
      <c r="G36" s="47"/>
      <c r="H36" s="36"/>
      <c r="I36" s="71"/>
      <c r="J36" s="39"/>
      <c r="K36" s="40"/>
      <c r="L36" s="41"/>
      <c r="M36" s="47"/>
      <c r="N36" s="36"/>
    </row>
    <row r="37" spans="1:14">
      <c r="A37" s="142"/>
      <c r="B37" s="98" t="s">
        <v>15</v>
      </c>
      <c r="C37" s="99"/>
      <c r="D37" s="100">
        <f>SUM(D34:D36)</f>
        <v>0</v>
      </c>
      <c r="E37" s="77">
        <f>SUM(E34:E36)</f>
        <v>0</v>
      </c>
      <c r="F37" s="78">
        <f>D37-E37</f>
        <v>0</v>
      </c>
      <c r="G37" s="79" t="e">
        <f>F37/E37</f>
        <v>#DIV/0!</v>
      </c>
      <c r="H37" s="85"/>
      <c r="I37" s="71"/>
      <c r="J37" s="100">
        <f>SUM(J34:J36)</f>
        <v>-265</v>
      </c>
      <c r="K37" s="77">
        <f>SUM(K34:K36)</f>
        <v>-265</v>
      </c>
      <c r="L37" s="78">
        <f>J37-K37</f>
        <v>0</v>
      </c>
      <c r="M37" s="79">
        <v>0</v>
      </c>
      <c r="N37" s="85"/>
    </row>
    <row r="38" spans="1:14">
      <c r="A38" s="42"/>
      <c r="B38" s="43"/>
      <c r="C38" s="44"/>
      <c r="D38" s="45"/>
      <c r="E38" s="86"/>
      <c r="F38" s="87"/>
      <c r="G38" s="88"/>
      <c r="H38" s="46"/>
      <c r="I38" s="71"/>
      <c r="J38" s="45"/>
      <c r="K38" s="86"/>
      <c r="L38" s="87"/>
      <c r="M38" s="88"/>
      <c r="N38" s="46"/>
    </row>
    <row r="39" spans="1:14">
      <c r="A39" s="37" t="s">
        <v>67</v>
      </c>
      <c r="B39" s="33" t="s">
        <v>68</v>
      </c>
      <c r="C39" s="38"/>
      <c r="D39" s="39">
        <v>0</v>
      </c>
      <c r="E39" s="40">
        <v>0</v>
      </c>
      <c r="F39" s="41"/>
      <c r="G39" s="47"/>
      <c r="H39" s="36"/>
      <c r="I39" s="71"/>
      <c r="J39" s="39">
        <v>129.19999999999999</v>
      </c>
      <c r="K39" s="40">
        <v>129.19999999999999</v>
      </c>
      <c r="L39" s="41"/>
      <c r="M39" s="47"/>
      <c r="N39" s="36"/>
    </row>
    <row r="40" spans="1:14">
      <c r="A40" s="37"/>
      <c r="B40" s="33"/>
      <c r="C40" s="38"/>
      <c r="D40" s="39"/>
      <c r="E40" s="40"/>
      <c r="F40" s="41"/>
      <c r="G40" s="47"/>
      <c r="H40" s="36"/>
      <c r="I40" s="71"/>
      <c r="J40" s="39"/>
      <c r="K40" s="40"/>
      <c r="L40" s="41"/>
      <c r="M40" s="47"/>
      <c r="N40" s="36"/>
    </row>
    <row r="41" spans="1:14">
      <c r="A41" s="142"/>
      <c r="B41" s="98" t="s">
        <v>15</v>
      </c>
      <c r="C41" s="99"/>
      <c r="D41" s="100">
        <f>SUM(D38:D40)</f>
        <v>0</v>
      </c>
      <c r="E41" s="77">
        <f>SUM(E38:E40)</f>
        <v>0</v>
      </c>
      <c r="F41" s="78">
        <f>D41-E41</f>
        <v>0</v>
      </c>
      <c r="G41" s="79" t="e">
        <f>F41/E41</f>
        <v>#DIV/0!</v>
      </c>
      <c r="H41" s="85"/>
      <c r="I41" s="71"/>
      <c r="J41" s="100">
        <f>SUM(J38:J40)</f>
        <v>129.19999999999999</v>
      </c>
      <c r="K41" s="77">
        <f>SUM(K38:K40)</f>
        <v>129.19999999999999</v>
      </c>
      <c r="L41" s="78">
        <f>J41-K41</f>
        <v>0</v>
      </c>
      <c r="M41" s="79">
        <v>0</v>
      </c>
      <c r="N41" s="85"/>
    </row>
    <row r="42" spans="1:14">
      <c r="A42" s="42"/>
      <c r="B42" s="43"/>
      <c r="C42" s="44"/>
      <c r="D42" s="45"/>
      <c r="E42" s="86"/>
      <c r="F42" s="87"/>
      <c r="G42" s="88"/>
      <c r="H42" s="46"/>
      <c r="I42" s="71"/>
      <c r="J42" s="45"/>
      <c r="K42" s="86"/>
      <c r="L42" s="87"/>
      <c r="M42" s="88"/>
      <c r="N42" s="46"/>
    </row>
    <row r="43" spans="1:14">
      <c r="A43" s="37" t="s">
        <v>69</v>
      </c>
      <c r="B43" s="128" t="s">
        <v>39</v>
      </c>
      <c r="C43" s="38"/>
      <c r="D43" s="39">
        <v>22.3</v>
      </c>
      <c r="E43" s="40">
        <v>22.3</v>
      </c>
      <c r="F43" s="41"/>
      <c r="G43" s="47"/>
      <c r="H43" s="36"/>
      <c r="I43" s="71"/>
      <c r="J43" s="39">
        <v>1355.8</v>
      </c>
      <c r="K43" s="40">
        <v>1355.8</v>
      </c>
      <c r="L43" s="41"/>
      <c r="M43" s="47"/>
      <c r="N43" s="36"/>
    </row>
    <row r="44" spans="1:14">
      <c r="A44" s="37"/>
      <c r="B44" s="33"/>
      <c r="C44" s="38"/>
      <c r="D44" s="39"/>
      <c r="E44" s="40"/>
      <c r="F44" s="41"/>
      <c r="G44" s="47"/>
      <c r="H44" s="36"/>
      <c r="I44" s="71"/>
      <c r="J44" s="39"/>
      <c r="K44" s="40"/>
      <c r="L44" s="41"/>
      <c r="M44" s="47"/>
      <c r="N44" s="36"/>
    </row>
    <row r="45" spans="1:14">
      <c r="A45" s="142"/>
      <c r="B45" s="98"/>
      <c r="C45" s="99"/>
      <c r="D45" s="100">
        <f>SUM(D43:D44)</f>
        <v>22.3</v>
      </c>
      <c r="E45" s="100">
        <f>SUM(E43:E44)</f>
        <v>22.3</v>
      </c>
      <c r="F45" s="78">
        <f>D45-E45</f>
        <v>0</v>
      </c>
      <c r="G45" s="80" t="s">
        <v>57</v>
      </c>
      <c r="H45" s="85"/>
      <c r="I45" s="71"/>
      <c r="J45" s="100">
        <f>SUM(J42:J44)</f>
        <v>1355.8</v>
      </c>
      <c r="K45" s="77">
        <f>SUM(K42:K44)</f>
        <v>1355.8</v>
      </c>
      <c r="L45" s="78">
        <f>J45-K45</f>
        <v>0</v>
      </c>
      <c r="M45" s="79">
        <v>0</v>
      </c>
      <c r="N45" s="85"/>
    </row>
    <row r="46" spans="1:14">
      <c r="A46" s="42"/>
      <c r="B46" s="43"/>
      <c r="C46" s="44"/>
      <c r="D46" s="45"/>
      <c r="E46" s="86"/>
      <c r="F46" s="87"/>
      <c r="G46" s="88"/>
      <c r="H46" s="46"/>
      <c r="I46" s="71"/>
      <c r="J46" s="45"/>
      <c r="K46" s="86"/>
      <c r="L46" s="87"/>
      <c r="M46" s="88"/>
      <c r="N46" s="46"/>
    </row>
    <row r="47" spans="1:14" ht="26.65">
      <c r="A47" s="37" t="s">
        <v>70</v>
      </c>
      <c r="B47" s="128" t="s">
        <v>71</v>
      </c>
      <c r="C47" s="38"/>
      <c r="D47" s="39">
        <v>0</v>
      </c>
      <c r="E47" s="40">
        <v>0</v>
      </c>
      <c r="F47" s="41"/>
      <c r="G47" s="47"/>
      <c r="H47" s="36"/>
      <c r="I47" s="71"/>
      <c r="J47" s="39">
        <v>0</v>
      </c>
      <c r="K47" s="40">
        <v>0</v>
      </c>
      <c r="L47" s="41"/>
      <c r="M47" s="47"/>
      <c r="N47" s="36"/>
    </row>
    <row r="48" spans="1:14">
      <c r="A48" s="37"/>
      <c r="B48" s="33"/>
      <c r="C48" s="38"/>
      <c r="D48" s="39"/>
      <c r="E48" s="40"/>
      <c r="F48" s="41"/>
      <c r="G48" s="47"/>
      <c r="H48" s="36"/>
      <c r="I48" s="71"/>
      <c r="J48" s="39"/>
      <c r="K48" s="40"/>
      <c r="L48" s="41"/>
      <c r="M48" s="47"/>
      <c r="N48" s="36"/>
    </row>
    <row r="49" spans="1:14">
      <c r="A49" s="142"/>
      <c r="B49" s="98"/>
      <c r="C49" s="99"/>
      <c r="D49" s="100">
        <f>SUM(D47:D48)</f>
        <v>0</v>
      </c>
      <c r="E49" s="100">
        <f>SUM(E47:E48)</f>
        <v>0</v>
      </c>
      <c r="F49" s="78">
        <f>D49-E49</f>
        <v>0</v>
      </c>
      <c r="G49" s="80" t="s">
        <v>57</v>
      </c>
      <c r="H49" s="85"/>
      <c r="I49" s="71"/>
      <c r="J49" s="100">
        <f>SUM(J46:J48)</f>
        <v>0</v>
      </c>
      <c r="K49" s="77">
        <f>SUM(K46:K48)</f>
        <v>0</v>
      </c>
      <c r="L49" s="78">
        <f>J49-K49</f>
        <v>0</v>
      </c>
      <c r="M49" s="79">
        <v>0</v>
      </c>
      <c r="N49" s="85"/>
    </row>
    <row r="50" spans="1:14">
      <c r="A50" s="42"/>
      <c r="B50" s="43"/>
      <c r="C50" s="44"/>
      <c r="D50" s="45"/>
      <c r="E50" s="86"/>
      <c r="F50" s="87"/>
      <c r="G50" s="88"/>
      <c r="H50" s="46"/>
      <c r="I50" s="71"/>
      <c r="J50" s="45"/>
      <c r="K50" s="86"/>
      <c r="L50" s="87"/>
      <c r="M50" s="88"/>
      <c r="N50" s="46"/>
    </row>
    <row r="51" spans="1:14">
      <c r="A51" s="37" t="s">
        <v>72</v>
      </c>
      <c r="B51" s="128" t="s">
        <v>73</v>
      </c>
      <c r="C51" s="38"/>
      <c r="D51" s="39">
        <v>50</v>
      </c>
      <c r="E51" s="40">
        <v>50</v>
      </c>
      <c r="F51" s="41"/>
      <c r="G51" s="47"/>
      <c r="H51" s="36"/>
      <c r="I51" s="71"/>
      <c r="J51" s="39">
        <v>0</v>
      </c>
      <c r="K51" s="40">
        <v>0</v>
      </c>
      <c r="L51" s="41"/>
      <c r="M51" s="47"/>
      <c r="N51" s="36"/>
    </row>
    <row r="52" spans="1:14">
      <c r="A52" s="37"/>
      <c r="B52" s="33"/>
      <c r="C52" s="38"/>
      <c r="D52" s="39"/>
      <c r="E52" s="40"/>
      <c r="F52" s="41"/>
      <c r="G52" s="47"/>
      <c r="H52" s="36"/>
      <c r="I52" s="71"/>
      <c r="J52" s="39"/>
      <c r="K52" s="40"/>
      <c r="L52" s="41"/>
      <c r="M52" s="47"/>
      <c r="N52" s="36"/>
    </row>
    <row r="53" spans="1:14">
      <c r="A53" s="142"/>
      <c r="B53" s="98"/>
      <c r="C53" s="99"/>
      <c r="D53" s="100">
        <f>SUM(D51:D52)</f>
        <v>50</v>
      </c>
      <c r="E53" s="100">
        <f>SUM(E51:E52)</f>
        <v>50</v>
      </c>
      <c r="F53" s="78">
        <f>D53-E53</f>
        <v>0</v>
      </c>
      <c r="G53" s="80" t="s">
        <v>57</v>
      </c>
      <c r="H53" s="85"/>
      <c r="I53" s="71"/>
      <c r="J53" s="100"/>
      <c r="K53" s="77"/>
      <c r="L53" s="78">
        <f>J53-K53</f>
        <v>0</v>
      </c>
      <c r="M53" s="79">
        <v>0</v>
      </c>
      <c r="N53" s="85"/>
    </row>
    <row r="54" spans="1:14">
      <c r="A54" s="55"/>
      <c r="B54" s="56"/>
      <c r="C54" s="57"/>
      <c r="D54" s="58"/>
      <c r="E54" s="58"/>
      <c r="F54" s="101"/>
      <c r="G54" s="102"/>
      <c r="H54" s="59"/>
      <c r="I54" s="71"/>
      <c r="J54" s="58"/>
      <c r="K54" s="103"/>
      <c r="L54" s="101"/>
      <c r="M54" s="104"/>
      <c r="N54" s="59"/>
    </row>
    <row r="55" spans="1:14">
      <c r="A55" s="42"/>
      <c r="B55" s="43"/>
      <c r="C55" s="44"/>
      <c r="D55" s="45"/>
      <c r="E55" s="86"/>
      <c r="F55" s="87"/>
      <c r="G55" s="88"/>
      <c r="H55" s="46"/>
      <c r="I55" s="71"/>
      <c r="J55" s="45"/>
      <c r="K55" s="86"/>
      <c r="L55" s="87"/>
      <c r="M55" s="88"/>
      <c r="N55" s="46"/>
    </row>
    <row r="56" spans="1:14">
      <c r="A56" s="51" t="s">
        <v>40</v>
      </c>
      <c r="B56" s="33"/>
      <c r="C56" s="38"/>
      <c r="D56" s="39"/>
      <c r="E56" s="40"/>
      <c r="F56" s="41"/>
      <c r="G56" s="47"/>
      <c r="H56" s="36"/>
      <c r="I56" s="71"/>
      <c r="J56" s="39"/>
      <c r="K56" s="40"/>
      <c r="L56" s="41"/>
      <c r="M56" s="47"/>
      <c r="N56" s="36"/>
    </row>
    <row r="57" spans="1:14">
      <c r="A57" s="37" t="s">
        <v>74</v>
      </c>
      <c r="B57" s="33" t="s">
        <v>75</v>
      </c>
      <c r="C57" s="38"/>
      <c r="D57" s="39">
        <v>3.9</v>
      </c>
      <c r="E57" s="40">
        <v>3.9</v>
      </c>
      <c r="F57" s="41"/>
      <c r="G57" s="47"/>
      <c r="H57" s="36"/>
      <c r="I57" s="71"/>
      <c r="J57" s="39">
        <v>0</v>
      </c>
      <c r="K57" s="40">
        <v>0</v>
      </c>
      <c r="L57" s="41"/>
      <c r="M57" s="47"/>
      <c r="N57" s="36"/>
    </row>
    <row r="58" spans="1:14">
      <c r="A58" s="37"/>
      <c r="B58" s="33"/>
      <c r="C58" s="38"/>
      <c r="D58" s="39"/>
      <c r="E58" s="40"/>
      <c r="F58" s="41"/>
      <c r="G58" s="47"/>
      <c r="H58" s="36"/>
      <c r="I58" s="71"/>
      <c r="J58" s="39"/>
      <c r="K58" s="40"/>
      <c r="L58" s="41"/>
      <c r="M58" s="47"/>
      <c r="N58" s="36"/>
    </row>
    <row r="59" spans="1:14">
      <c r="A59" s="142"/>
      <c r="B59" s="98" t="s">
        <v>15</v>
      </c>
      <c r="C59" s="99"/>
      <c r="D59" s="100">
        <f>SUM(D56:D58)</f>
        <v>3.9</v>
      </c>
      <c r="E59" s="77">
        <f>SUM(E56:E58)</f>
        <v>3.9</v>
      </c>
      <c r="F59" s="78">
        <f>D59-E59</f>
        <v>0</v>
      </c>
      <c r="G59" s="79">
        <f>F59/E59</f>
        <v>0</v>
      </c>
      <c r="H59" s="85"/>
      <c r="I59" s="71"/>
      <c r="J59" s="100">
        <f>SUM(J56:J58)</f>
        <v>0</v>
      </c>
      <c r="K59" s="77">
        <f>SUM(K56:K58)</f>
        <v>0</v>
      </c>
      <c r="L59" s="78">
        <f>J59-K59</f>
        <v>0</v>
      </c>
      <c r="M59" s="79">
        <v>0</v>
      </c>
      <c r="N59" s="85"/>
    </row>
    <row r="60" spans="1:14">
      <c r="A60" s="42"/>
      <c r="B60" s="43"/>
      <c r="C60" s="44"/>
      <c r="D60" s="45"/>
      <c r="E60" s="86"/>
      <c r="F60" s="87"/>
      <c r="G60" s="88"/>
      <c r="H60" s="46"/>
      <c r="I60" s="71"/>
      <c r="J60" s="45"/>
      <c r="K60" s="86"/>
      <c r="L60" s="87"/>
      <c r="M60" s="88"/>
      <c r="N60" s="46"/>
    </row>
    <row r="61" spans="1:14">
      <c r="A61" s="142"/>
      <c r="B61" s="84" t="s">
        <v>43</v>
      </c>
      <c r="C61" s="99"/>
      <c r="D61" s="126">
        <f>D8+D12+D16+D20+D24+D28+D33+D37+D41+D45+D49+D53+D59</f>
        <v>20210.399999999998</v>
      </c>
      <c r="E61" s="126">
        <f>E8+E12+E16+E20+E24+E28+E33+E37+E41+E45+E49+E53+E59</f>
        <v>20210.399999999998</v>
      </c>
      <c r="F61" s="126">
        <f>F8+F12+F16+F20+F24+F28+F33+F37+F41+F45+F49+F53+F59</f>
        <v>0</v>
      </c>
      <c r="G61" s="79">
        <v>0</v>
      </c>
      <c r="H61" s="85"/>
      <c r="I61" s="71"/>
      <c r="J61" s="126">
        <f t="shared" ref="J61:L61" si="0">J8+J12+J16+J20+J24+J28+J33+J37+J41+J45+J49+J53+J59</f>
        <v>12583.1</v>
      </c>
      <c r="K61" s="126">
        <f t="shared" si="0"/>
        <v>1408.1</v>
      </c>
      <c r="L61" s="126">
        <f t="shared" si="0"/>
        <v>11175</v>
      </c>
      <c r="M61" s="79">
        <f>L61/K61*-1</f>
        <v>-7.9362261203039566</v>
      </c>
      <c r="N61" s="85"/>
    </row>
    <row r="62" spans="1:14">
      <c r="A62" s="60"/>
      <c r="B62" s="67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</row>
    <row r="63" spans="1:14">
      <c r="A63" s="60"/>
      <c r="B63" s="67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140"/>
      <c r="N63" s="60"/>
    </row>
    <row r="64" spans="1:14">
      <c r="A64" s="60"/>
      <c r="B64" s="67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</row>
    <row r="65" spans="2:2">
      <c r="B65" s="67"/>
    </row>
    <row r="66" spans="2:2">
      <c r="B66" s="67"/>
    </row>
    <row r="67" spans="2:2">
      <c r="B67" s="67"/>
    </row>
    <row r="68" spans="2:2">
      <c r="B68" s="67"/>
    </row>
    <row r="69" spans="2:2">
      <c r="B69" s="67"/>
    </row>
    <row r="70" spans="2:2">
      <c r="B70" s="67"/>
    </row>
    <row r="71" spans="2:2">
      <c r="B71" s="67"/>
    </row>
    <row r="72" spans="2:2">
      <c r="B72" s="67"/>
    </row>
    <row r="73" spans="2:2">
      <c r="B73" s="67"/>
    </row>
    <row r="74" spans="2:2">
      <c r="B74" s="67"/>
    </row>
    <row r="75" spans="2:2">
      <c r="B75" s="67"/>
    </row>
    <row r="76" spans="2:2">
      <c r="B76" s="67"/>
    </row>
    <row r="77" spans="2:2">
      <c r="B77" s="67"/>
    </row>
    <row r="78" spans="2:2">
      <c r="B78" s="67"/>
    </row>
    <row r="79" spans="2:2">
      <c r="B79" s="67"/>
    </row>
    <row r="80" spans="2:2">
      <c r="B80" s="67"/>
    </row>
    <row r="81" spans="2:2">
      <c r="B81" s="67"/>
    </row>
    <row r="82" spans="2:2">
      <c r="B82" s="67"/>
    </row>
    <row r="83" spans="2:2">
      <c r="B83" s="67"/>
    </row>
    <row r="84" spans="2:2">
      <c r="B84" s="67"/>
    </row>
    <row r="85" spans="2:2">
      <c r="B85" s="67"/>
    </row>
    <row r="86" spans="2:2">
      <c r="B86" s="67"/>
    </row>
    <row r="87" spans="2:2">
      <c r="B87" s="67"/>
    </row>
    <row r="88" spans="2:2">
      <c r="B88" s="67"/>
    </row>
    <row r="89" spans="2:2">
      <c r="B89" s="67"/>
    </row>
    <row r="90" spans="2:2">
      <c r="B90" s="67"/>
    </row>
    <row r="91" spans="2:2">
      <c r="B91" s="67"/>
    </row>
    <row r="92" spans="2:2">
      <c r="B92" s="67"/>
    </row>
    <row r="93" spans="2:2">
      <c r="B93" s="67"/>
    </row>
    <row r="94" spans="2:2">
      <c r="B94" s="67"/>
    </row>
    <row r="95" spans="2:2">
      <c r="B95" s="67"/>
    </row>
    <row r="96" spans="2:2">
      <c r="B96" s="67"/>
    </row>
    <row r="97" spans="2:2">
      <c r="B97" s="67"/>
    </row>
    <row r="98" spans="2:2">
      <c r="B98" s="67"/>
    </row>
    <row r="99" spans="2:2">
      <c r="B99" s="67"/>
    </row>
    <row r="100" spans="2:2">
      <c r="B100" s="67"/>
    </row>
    <row r="101" spans="2:2">
      <c r="B101" s="67"/>
    </row>
  </sheetData>
  <pageMargins left="0.23622047244094491" right="0.23622047244094491" top="0.35433070866141736" bottom="0.35433070866141736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E33"/>
  <sheetViews>
    <sheetView zoomScale="85" zoomScaleNormal="85" workbookViewId="0">
      <selection activeCell="G17" sqref="G17"/>
    </sheetView>
  </sheetViews>
  <sheetFormatPr defaultColWidth="9" defaultRowHeight="14.25"/>
  <cols>
    <col min="1" max="1" width="67.7109375" style="60" customWidth="1"/>
    <col min="2" max="5" width="13.5703125" style="60" customWidth="1"/>
    <col min="6" max="16384" width="9" style="60"/>
  </cols>
  <sheetData>
    <row r="2" spans="1:5" ht="18">
      <c r="A2" s="52" t="s">
        <v>76</v>
      </c>
    </row>
    <row r="3" spans="1:5" ht="18">
      <c r="B3" s="52" t="s">
        <v>77</v>
      </c>
      <c r="E3" s="53" t="s">
        <v>10</v>
      </c>
    </row>
    <row r="4" spans="1:5" ht="28.5">
      <c r="B4" s="131" t="s">
        <v>78</v>
      </c>
      <c r="C4" s="131" t="s">
        <v>45</v>
      </c>
      <c r="D4" s="132" t="s">
        <v>79</v>
      </c>
      <c r="E4" s="132" t="s">
        <v>80</v>
      </c>
    </row>
    <row r="5" spans="1:5">
      <c r="B5" s="61"/>
      <c r="C5" s="61"/>
      <c r="D5" s="61"/>
      <c r="E5" s="61"/>
    </row>
    <row r="6" spans="1:5" ht="18">
      <c r="A6" s="52" t="s">
        <v>81</v>
      </c>
      <c r="B6" s="133">
        <v>284.60000000000002</v>
      </c>
      <c r="C6" s="133">
        <v>6.1</v>
      </c>
      <c r="D6" s="133">
        <f>SUM(B6:C6)</f>
        <v>290.70000000000005</v>
      </c>
      <c r="E6" s="133">
        <v>7.3</v>
      </c>
    </row>
    <row r="7" spans="1:5">
      <c r="B7" s="61"/>
      <c r="C7" s="61"/>
      <c r="D7" s="61"/>
      <c r="E7" s="61"/>
    </row>
    <row r="8" spans="1:5" ht="18">
      <c r="A8" s="52" t="s">
        <v>82</v>
      </c>
      <c r="B8" s="134"/>
      <c r="C8" s="134"/>
      <c r="D8" s="134"/>
      <c r="E8" s="134"/>
    </row>
    <row r="9" spans="1:5">
      <c r="A9" s="135"/>
      <c r="B9" s="134"/>
      <c r="C9" s="134"/>
      <c r="D9" s="134"/>
      <c r="E9" s="134"/>
    </row>
    <row r="10" spans="1:5">
      <c r="A10" s="136" t="s">
        <v>83</v>
      </c>
      <c r="B10" s="134"/>
      <c r="C10" s="134"/>
      <c r="D10" s="134"/>
      <c r="E10" s="134"/>
    </row>
    <row r="11" spans="1:5" ht="16.149999999999999" customHeight="1">
      <c r="A11" t="s">
        <v>84</v>
      </c>
      <c r="B11" s="134">
        <v>71.099999999999994</v>
      </c>
      <c r="C11" s="134"/>
      <c r="D11" s="133">
        <f>SUM(B11:C11)</f>
        <v>71.099999999999994</v>
      </c>
      <c r="E11" s="134">
        <v>1.3</v>
      </c>
    </row>
    <row r="12" spans="1:5">
      <c r="A12" s="62"/>
      <c r="B12" s="137"/>
      <c r="C12" s="137"/>
      <c r="D12" s="137"/>
      <c r="E12" s="137"/>
    </row>
    <row r="13" spans="1:5">
      <c r="B13" s="134"/>
      <c r="C13" s="134"/>
      <c r="D13" s="134"/>
      <c r="E13" s="134"/>
    </row>
    <row r="14" spans="1:5" ht="18">
      <c r="A14" s="52" t="s">
        <v>85</v>
      </c>
      <c r="B14" s="134"/>
      <c r="C14" s="134"/>
      <c r="D14" s="134"/>
      <c r="E14" s="134"/>
    </row>
    <row r="15" spans="1:5">
      <c r="A15" s="53"/>
      <c r="B15" s="134"/>
      <c r="C15" s="134"/>
      <c r="D15" s="134"/>
      <c r="E15" s="134"/>
    </row>
    <row r="16" spans="1:5">
      <c r="A16" s="60" t="s">
        <v>86</v>
      </c>
      <c r="B16" s="134">
        <v>13.8</v>
      </c>
      <c r="C16" s="134"/>
      <c r="D16" s="133">
        <f>SUM(B16:C16)</f>
        <v>13.8</v>
      </c>
      <c r="E16" s="134"/>
    </row>
    <row r="17" spans="1:5">
      <c r="A17" s="60" t="s">
        <v>87</v>
      </c>
      <c r="B17" s="134">
        <v>-8.6</v>
      </c>
      <c r="C17" s="134"/>
      <c r="D17" s="133">
        <f>SUM(B17:C17)</f>
        <v>-8.6</v>
      </c>
      <c r="E17" s="134">
        <v>1.1000000000000001</v>
      </c>
    </row>
    <row r="18" spans="1:5">
      <c r="A18"/>
      <c r="B18" s="134"/>
      <c r="C18" s="134"/>
      <c r="D18" s="134"/>
      <c r="E18" s="134"/>
    </row>
    <row r="19" spans="1:5" ht="18">
      <c r="A19" s="52" t="s">
        <v>88</v>
      </c>
      <c r="B19" s="134"/>
      <c r="C19" s="134"/>
      <c r="D19" s="134"/>
      <c r="E19" s="134"/>
    </row>
    <row r="20" spans="1:5">
      <c r="A20" s="53"/>
      <c r="B20" s="134"/>
      <c r="C20" s="134"/>
      <c r="D20" s="134"/>
      <c r="E20" s="134"/>
    </row>
    <row r="21" spans="1:5">
      <c r="A21" s="136" t="s">
        <v>89</v>
      </c>
      <c r="B21" s="134"/>
      <c r="C21" s="134"/>
      <c r="D21" s="134"/>
      <c r="E21" s="134"/>
    </row>
    <row r="22" spans="1:5">
      <c r="A22" s="60" t="s">
        <v>90</v>
      </c>
      <c r="B22" s="134"/>
      <c r="C22" s="134">
        <v>0.1</v>
      </c>
      <c r="D22" s="134">
        <f t="shared" ref="D22:D25" si="0">SUM(B22:C22)</f>
        <v>0.1</v>
      </c>
      <c r="E22" s="134"/>
    </row>
    <row r="23" spans="1:5">
      <c r="A23" t="s">
        <v>91</v>
      </c>
      <c r="B23" s="134"/>
      <c r="C23" s="134">
        <v>0.4</v>
      </c>
      <c r="D23" s="134">
        <f>SUM(B23:C23)</f>
        <v>0.4</v>
      </c>
      <c r="E23" s="134"/>
    </row>
    <row r="24" spans="1:5">
      <c r="A24" s="60" t="s">
        <v>92</v>
      </c>
      <c r="B24" s="134"/>
      <c r="C24" s="134">
        <v>-0.2</v>
      </c>
      <c r="D24" s="134">
        <f>SUM(B24:C24)</f>
        <v>-0.2</v>
      </c>
      <c r="E24" s="134"/>
    </row>
    <row r="25" spans="1:5">
      <c r="A25" t="s">
        <v>93</v>
      </c>
      <c r="B25" s="134">
        <v>-0.7</v>
      </c>
      <c r="C25" s="134"/>
      <c r="D25" s="134">
        <f t="shared" si="0"/>
        <v>-0.7</v>
      </c>
      <c r="E25" s="134"/>
    </row>
    <row r="26" spans="1:5">
      <c r="B26" s="134"/>
      <c r="C26" s="134"/>
      <c r="D26" s="134"/>
      <c r="E26" s="134"/>
    </row>
    <row r="27" spans="1:5" ht="18">
      <c r="A27" s="138" t="s">
        <v>94</v>
      </c>
      <c r="B27" s="139">
        <f>SUM(B6:B26)</f>
        <v>360.20000000000005</v>
      </c>
      <c r="C27" s="139">
        <f>SUM(C6:C26)</f>
        <v>6.3999999999999995</v>
      </c>
      <c r="D27" s="139">
        <f>SUM(D6:D26)</f>
        <v>366.60000000000008</v>
      </c>
      <c r="E27" s="139">
        <f>SUM(E6:E26)</f>
        <v>9.6999999999999993</v>
      </c>
    </row>
    <row r="28" spans="1:5">
      <c r="B28" s="63"/>
      <c r="C28" s="63"/>
      <c r="D28" s="63"/>
      <c r="E28" s="63"/>
    </row>
    <row r="29" spans="1:5">
      <c r="A29" s="53"/>
      <c r="B29" s="63"/>
      <c r="C29" s="63"/>
      <c r="D29" s="63"/>
      <c r="E29" s="63"/>
    </row>
    <row r="30" spans="1:5">
      <c r="B30" s="63"/>
      <c r="D30" s="63"/>
      <c r="E30" s="63"/>
    </row>
    <row r="32" spans="1:5">
      <c r="D32" s="75"/>
    </row>
    <row r="33" spans="3:4">
      <c r="C33" s="63"/>
      <c r="D33" s="63"/>
    </row>
  </sheetData>
  <pageMargins left="0.23622047244094491" right="0.23622047244094491" top="0.35433070866141736" bottom="0.35433070866141736" header="0.31496062992125984" footer="0.31496062992125984"/>
  <pageSetup paperSize="9" scale="86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topLeftCell="A28" workbookViewId="0">
      <selection activeCell="G46" sqref="G46"/>
    </sheetView>
  </sheetViews>
  <sheetFormatPr defaultRowHeight="14.25"/>
  <sheetData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3"/>
  <sheetViews>
    <sheetView workbookViewId="0">
      <selection activeCell="K54" sqref="K54"/>
    </sheetView>
  </sheetViews>
  <sheetFormatPr defaultRowHeight="14.25"/>
  <cols>
    <col min="1" max="1" width="47" customWidth="1"/>
  </cols>
  <sheetData>
    <row r="1" spans="1:12">
      <c r="A1" s="22" t="s">
        <v>95</v>
      </c>
      <c r="B1" s="21" t="s">
        <v>96</v>
      </c>
      <c r="C1" s="14">
        <v>560</v>
      </c>
      <c r="D1" s="11" t="s">
        <v>96</v>
      </c>
      <c r="E1" s="12" t="s">
        <v>96</v>
      </c>
      <c r="F1" s="14">
        <v>55.160000000000004</v>
      </c>
    </row>
    <row r="2" spans="1:12" ht="47.25" customHeight="1">
      <c r="A2" s="9" t="s">
        <v>97</v>
      </c>
      <c r="B2" s="8" t="s">
        <v>98</v>
      </c>
      <c r="C2" s="19">
        <v>53</v>
      </c>
      <c r="D2" s="18" t="s">
        <v>96</v>
      </c>
      <c r="E2" s="13">
        <v>9.8500000000000004E-2</v>
      </c>
      <c r="F2" s="10">
        <v>5.2205000000000004</v>
      </c>
    </row>
    <row r="3" spans="1:12" ht="28.5" customHeight="1">
      <c r="A3" s="9" t="s">
        <v>99</v>
      </c>
      <c r="B3" s="8" t="s">
        <v>98</v>
      </c>
      <c r="C3" s="19">
        <v>160</v>
      </c>
      <c r="D3" s="18" t="s">
        <v>96</v>
      </c>
      <c r="E3" s="13">
        <v>9.8500000000000004E-2</v>
      </c>
      <c r="F3" s="10">
        <v>15.760000000000002</v>
      </c>
    </row>
    <row r="4" spans="1:12">
      <c r="A4" s="15" t="s">
        <v>100</v>
      </c>
      <c r="B4" s="20" t="s">
        <v>98</v>
      </c>
      <c r="C4" s="19">
        <v>110</v>
      </c>
      <c r="D4" s="18" t="s">
        <v>96</v>
      </c>
      <c r="E4" s="13">
        <v>9.8500000000000004E-2</v>
      </c>
      <c r="F4" s="10">
        <v>10.835000000000001</v>
      </c>
    </row>
    <row r="5" spans="1:12" ht="20.25" customHeight="1">
      <c r="A5" s="9" t="s">
        <v>101</v>
      </c>
      <c r="B5" s="8" t="s">
        <v>98</v>
      </c>
      <c r="C5" s="19">
        <v>10</v>
      </c>
      <c r="D5" s="18" t="s">
        <v>96</v>
      </c>
      <c r="E5" s="13">
        <v>9.8500000000000004E-2</v>
      </c>
      <c r="F5" s="10">
        <v>0.9850000000000001</v>
      </c>
    </row>
    <row r="6" spans="1:12" ht="13.5" customHeight="1">
      <c r="A6" s="9" t="s">
        <v>102</v>
      </c>
      <c r="B6" s="8" t="s">
        <v>98</v>
      </c>
      <c r="C6" s="19">
        <v>202.5</v>
      </c>
      <c r="D6" s="18" t="s">
        <v>96</v>
      </c>
      <c r="E6" s="13">
        <v>9.8500000000000004E-2</v>
      </c>
      <c r="F6" s="10">
        <v>19.946249999999999</v>
      </c>
    </row>
    <row r="7" spans="1:12" ht="15.75" customHeight="1">
      <c r="A7" s="9" t="s">
        <v>103</v>
      </c>
      <c r="B7" s="8" t="s">
        <v>98</v>
      </c>
      <c r="C7" s="19">
        <v>3</v>
      </c>
      <c r="D7" s="18" t="s">
        <v>96</v>
      </c>
      <c r="E7" s="13">
        <v>9.8500000000000004E-2</v>
      </c>
      <c r="F7" s="10">
        <v>0.29549999999999998</v>
      </c>
    </row>
    <row r="8" spans="1:12" ht="24" customHeight="1">
      <c r="A8" s="9" t="s">
        <v>104</v>
      </c>
      <c r="B8" s="8" t="s">
        <v>98</v>
      </c>
      <c r="C8" s="19">
        <v>21.5</v>
      </c>
      <c r="D8" s="18" t="s">
        <v>96</v>
      </c>
      <c r="E8" s="13">
        <v>9.8500000000000004E-2</v>
      </c>
      <c r="F8" s="10">
        <v>2.11775</v>
      </c>
    </row>
    <row r="11" spans="1:12">
      <c r="A11" s="22" t="s">
        <v>105</v>
      </c>
      <c r="B11" s="21" t="s">
        <v>96</v>
      </c>
      <c r="C11" s="19" t="s">
        <v>96</v>
      </c>
      <c r="D11" s="14"/>
      <c r="E11" s="14">
        <v>73.3</v>
      </c>
      <c r="F11" s="14"/>
      <c r="G11" s="18" t="s">
        <v>96</v>
      </c>
      <c r="H11" s="6" t="s">
        <v>96</v>
      </c>
      <c r="I11" s="19" t="s">
        <v>96</v>
      </c>
      <c r="J11" s="14"/>
      <c r="K11" s="14">
        <v>7.1907299999999994</v>
      </c>
      <c r="L11" s="14"/>
    </row>
    <row r="12" spans="1:12">
      <c r="A12" s="23" t="s">
        <v>106</v>
      </c>
      <c r="B12" s="20" t="s">
        <v>98</v>
      </c>
      <c r="C12" s="19" t="s">
        <v>96</v>
      </c>
      <c r="D12" s="19"/>
      <c r="E12" s="19">
        <v>50</v>
      </c>
      <c r="F12" s="19"/>
      <c r="G12" s="18" t="s">
        <v>96</v>
      </c>
      <c r="H12" s="6">
        <v>9.8100000000000007E-2</v>
      </c>
      <c r="I12" s="19" t="s">
        <v>96</v>
      </c>
      <c r="J12" s="19"/>
      <c r="K12" s="19">
        <v>4.9050000000000002</v>
      </c>
      <c r="L12" s="19"/>
    </row>
    <row r="13" spans="1:12">
      <c r="A13" s="23" t="s">
        <v>107</v>
      </c>
      <c r="B13" s="20" t="s">
        <v>98</v>
      </c>
      <c r="C13" s="19" t="s">
        <v>96</v>
      </c>
      <c r="D13" s="19"/>
      <c r="E13" s="19">
        <v>17</v>
      </c>
      <c r="F13" s="19"/>
      <c r="G13" s="18" t="s">
        <v>96</v>
      </c>
      <c r="H13" s="6">
        <v>9.8100000000000007E-2</v>
      </c>
      <c r="I13" s="19" t="s">
        <v>96</v>
      </c>
      <c r="J13" s="19"/>
      <c r="K13" s="19">
        <v>1.6677000000000002</v>
      </c>
      <c r="L13" s="19"/>
    </row>
    <row r="14" spans="1:12">
      <c r="A14" s="23" t="s">
        <v>108</v>
      </c>
      <c r="B14" s="20" t="s">
        <v>98</v>
      </c>
      <c r="C14" s="19" t="s">
        <v>96</v>
      </c>
      <c r="D14" s="19"/>
      <c r="E14" s="19">
        <v>2.2000000000000002</v>
      </c>
      <c r="F14" s="19"/>
      <c r="G14" s="18" t="s">
        <v>96</v>
      </c>
      <c r="H14" s="6">
        <v>9.8100000000000007E-2</v>
      </c>
      <c r="I14" s="19" t="s">
        <v>96</v>
      </c>
      <c r="J14" s="19"/>
      <c r="K14" s="19">
        <v>0.21582000000000004</v>
      </c>
      <c r="L14" s="19"/>
    </row>
    <row r="15" spans="1:12">
      <c r="A15" s="23" t="s">
        <v>109</v>
      </c>
      <c r="B15" s="20" t="s">
        <v>98</v>
      </c>
      <c r="C15" s="19" t="s">
        <v>96</v>
      </c>
      <c r="D15" s="19"/>
      <c r="E15" s="19">
        <v>3.1</v>
      </c>
      <c r="F15" s="19"/>
      <c r="G15" s="18" t="s">
        <v>96</v>
      </c>
      <c r="H15" s="6">
        <v>9.8100000000000007E-2</v>
      </c>
      <c r="I15" s="19" t="s">
        <v>96</v>
      </c>
      <c r="J15" s="19"/>
      <c r="K15" s="19">
        <v>0.30411000000000005</v>
      </c>
      <c r="L15" s="19"/>
    </row>
    <row r="16" spans="1:12">
      <c r="A16" s="23" t="s">
        <v>110</v>
      </c>
      <c r="B16" s="20" t="s">
        <v>98</v>
      </c>
      <c r="C16" s="19" t="s">
        <v>96</v>
      </c>
      <c r="D16" s="19"/>
      <c r="E16" s="19">
        <v>1</v>
      </c>
      <c r="F16" s="19"/>
      <c r="G16" s="18" t="s">
        <v>96</v>
      </c>
      <c r="H16" s="6">
        <v>9.8100000000000007E-2</v>
      </c>
      <c r="I16" s="19" t="s">
        <v>96</v>
      </c>
      <c r="J16" s="19"/>
      <c r="K16" s="19">
        <v>9.8100000000000007E-2</v>
      </c>
      <c r="L16" s="19"/>
    </row>
    <row r="19" spans="1:13">
      <c r="A19" s="22" t="s">
        <v>95</v>
      </c>
      <c r="B19" s="21" t="s">
        <v>96</v>
      </c>
      <c r="C19" s="14">
        <v>78.900000000000006</v>
      </c>
      <c r="D19" s="14">
        <v>409.6</v>
      </c>
      <c r="E19" s="4">
        <v>560</v>
      </c>
      <c r="F19" s="14">
        <v>570.5</v>
      </c>
      <c r="G19" s="11" t="s">
        <v>96</v>
      </c>
      <c r="H19" s="12" t="s">
        <v>96</v>
      </c>
      <c r="I19" s="14">
        <v>4.4894099999999995</v>
      </c>
      <c r="J19" s="14">
        <v>23.306239999999999</v>
      </c>
      <c r="K19" s="1">
        <v>31.863999999999997</v>
      </c>
      <c r="L19" s="14">
        <v>32.461449999999999</v>
      </c>
      <c r="M19" s="3" t="s">
        <v>96</v>
      </c>
    </row>
    <row r="20" spans="1:13" ht="26.25">
      <c r="A20" s="9" t="s">
        <v>97</v>
      </c>
      <c r="B20" s="8" t="s">
        <v>98</v>
      </c>
      <c r="C20" s="19">
        <v>0</v>
      </c>
      <c r="D20" s="19">
        <v>50</v>
      </c>
      <c r="E20" s="5">
        <v>53</v>
      </c>
      <c r="F20" s="19">
        <v>51</v>
      </c>
      <c r="G20" s="18" t="s">
        <v>96</v>
      </c>
      <c r="H20" s="13">
        <v>5.6899999999999999E-2</v>
      </c>
      <c r="I20" s="19">
        <v>0</v>
      </c>
      <c r="J20" s="19">
        <v>2.8449999999999998</v>
      </c>
      <c r="K20" s="2">
        <v>3.0156999999999998</v>
      </c>
      <c r="L20" s="19">
        <v>2.9018999999999999</v>
      </c>
      <c r="M20" s="3" t="s">
        <v>96</v>
      </c>
    </row>
    <row r="21" spans="1:13">
      <c r="A21" s="9" t="s">
        <v>99</v>
      </c>
      <c r="B21" s="8" t="s">
        <v>98</v>
      </c>
      <c r="C21" s="19">
        <v>0</v>
      </c>
      <c r="D21" s="19">
        <v>93</v>
      </c>
      <c r="E21" s="5">
        <v>160</v>
      </c>
      <c r="F21" s="19">
        <v>160</v>
      </c>
      <c r="G21" s="18" t="s">
        <v>96</v>
      </c>
      <c r="H21" s="13">
        <v>5.6899999999999999E-2</v>
      </c>
      <c r="I21" s="19">
        <v>0</v>
      </c>
      <c r="J21" s="19">
        <v>5.2916999999999996</v>
      </c>
      <c r="K21" s="2">
        <v>9.1039999999999992</v>
      </c>
      <c r="L21" s="19">
        <v>9.1039999999999992</v>
      </c>
      <c r="M21" s="3" t="s">
        <v>96</v>
      </c>
    </row>
    <row r="22" spans="1:13">
      <c r="A22" s="15" t="s">
        <v>100</v>
      </c>
      <c r="B22" s="20" t="s">
        <v>98</v>
      </c>
      <c r="C22" s="19">
        <v>61</v>
      </c>
      <c r="D22" s="19">
        <v>170</v>
      </c>
      <c r="E22" s="5">
        <v>110</v>
      </c>
      <c r="F22" s="19">
        <v>43</v>
      </c>
      <c r="G22" s="18" t="s">
        <v>96</v>
      </c>
      <c r="H22" s="13">
        <v>5.6899999999999999E-2</v>
      </c>
      <c r="I22" s="19">
        <v>3.4708999999999999</v>
      </c>
      <c r="J22" s="19">
        <v>9.673</v>
      </c>
      <c r="K22" s="2">
        <v>6.2590000000000003</v>
      </c>
      <c r="L22" s="19">
        <v>2.4466999999999999</v>
      </c>
      <c r="M22" s="3" t="s">
        <v>96</v>
      </c>
    </row>
    <row r="23" spans="1:13">
      <c r="A23" s="9" t="s">
        <v>101</v>
      </c>
      <c r="B23" s="8" t="s">
        <v>98</v>
      </c>
      <c r="C23" s="19">
        <v>0</v>
      </c>
      <c r="D23" s="19">
        <v>6</v>
      </c>
      <c r="E23" s="5">
        <v>10</v>
      </c>
      <c r="F23" s="19">
        <v>10</v>
      </c>
      <c r="G23" s="18" t="s">
        <v>96</v>
      </c>
      <c r="H23" s="13">
        <v>5.6899999999999999E-2</v>
      </c>
      <c r="I23" s="19">
        <v>0</v>
      </c>
      <c r="J23" s="19">
        <v>0.34139999999999998</v>
      </c>
      <c r="K23" s="2">
        <v>0.56899999999999995</v>
      </c>
      <c r="L23" s="19">
        <v>0.56899999999999995</v>
      </c>
      <c r="M23" s="3" t="s">
        <v>96</v>
      </c>
    </row>
    <row r="24" spans="1:13">
      <c r="A24" s="9" t="s">
        <v>102</v>
      </c>
      <c r="B24" s="8" t="s">
        <v>98</v>
      </c>
      <c r="C24" s="19">
        <v>3.5</v>
      </c>
      <c r="D24" s="19">
        <v>67.5</v>
      </c>
      <c r="E24" s="5">
        <v>202.5</v>
      </c>
      <c r="F24" s="19">
        <v>285</v>
      </c>
      <c r="G24" s="18" t="s">
        <v>96</v>
      </c>
      <c r="H24" s="13">
        <v>5.6899999999999999E-2</v>
      </c>
      <c r="I24" s="19">
        <v>0.19914999999999999</v>
      </c>
      <c r="J24" s="19">
        <v>3.8407499999999999</v>
      </c>
      <c r="K24" s="2">
        <v>11.52225</v>
      </c>
      <c r="L24" s="19">
        <v>16.2165</v>
      </c>
      <c r="M24" s="3" t="s">
        <v>96</v>
      </c>
    </row>
    <row r="25" spans="1:13">
      <c r="A25" s="9" t="s">
        <v>103</v>
      </c>
      <c r="B25" s="8" t="s">
        <v>98</v>
      </c>
      <c r="C25" s="19">
        <v>5</v>
      </c>
      <c r="D25" s="19">
        <v>3</v>
      </c>
      <c r="E25" s="5">
        <v>3</v>
      </c>
      <c r="F25" s="19">
        <v>3</v>
      </c>
      <c r="G25" s="18" t="s">
        <v>96</v>
      </c>
      <c r="H25" s="13">
        <v>5.6899999999999999E-2</v>
      </c>
      <c r="I25" s="19">
        <v>0.28449999999999998</v>
      </c>
      <c r="J25" s="19">
        <v>0.17069999999999999</v>
      </c>
      <c r="K25" s="2">
        <v>0.17069999999999999</v>
      </c>
      <c r="L25" s="19">
        <v>0.17069999999999999</v>
      </c>
      <c r="M25" s="3" t="s">
        <v>96</v>
      </c>
    </row>
    <row r="26" spans="1:13">
      <c r="A26" s="9" t="s">
        <v>104</v>
      </c>
      <c r="B26" s="8" t="s">
        <v>98</v>
      </c>
      <c r="C26" s="19">
        <v>9.4</v>
      </c>
      <c r="D26" s="19">
        <v>20.100000000000001</v>
      </c>
      <c r="E26" s="5">
        <v>21.5</v>
      </c>
      <c r="F26" s="19">
        <v>18.5</v>
      </c>
      <c r="G26" s="18" t="s">
        <v>96</v>
      </c>
      <c r="H26" s="13">
        <v>5.6899999999999999E-2</v>
      </c>
      <c r="I26" s="19">
        <v>0.53486</v>
      </c>
      <c r="J26" s="19">
        <v>1.1436900000000001</v>
      </c>
      <c r="K26" s="2">
        <v>1.2233499999999999</v>
      </c>
      <c r="L26" s="19">
        <v>1.0526500000000001</v>
      </c>
      <c r="M26" s="3" t="s">
        <v>96</v>
      </c>
    </row>
    <row r="28" spans="1:13">
      <c r="A28" s="22" t="s">
        <v>105</v>
      </c>
      <c r="B28" s="21" t="s">
        <v>96</v>
      </c>
      <c r="C28" s="19" t="s">
        <v>96</v>
      </c>
      <c r="D28" s="14">
        <v>19.100000000000001</v>
      </c>
      <c r="E28" s="4">
        <v>73.3</v>
      </c>
      <c r="F28" s="14">
        <v>117.5</v>
      </c>
      <c r="G28" s="18" t="s">
        <v>96</v>
      </c>
      <c r="H28" s="7" t="s">
        <v>96</v>
      </c>
      <c r="I28" s="14" t="s">
        <v>96</v>
      </c>
      <c r="J28" s="14">
        <v>1.0810599999999999</v>
      </c>
      <c r="K28" s="1">
        <v>4.1487800000000004</v>
      </c>
      <c r="L28" s="14">
        <v>6.6504999999999992</v>
      </c>
      <c r="M28" s="11" t="s">
        <v>96</v>
      </c>
    </row>
    <row r="29" spans="1:13">
      <c r="A29" s="23" t="s">
        <v>106</v>
      </c>
      <c r="B29" s="20" t="s">
        <v>98</v>
      </c>
      <c r="C29" s="19" t="s">
        <v>96</v>
      </c>
      <c r="D29" s="19">
        <v>0</v>
      </c>
      <c r="E29" s="5">
        <v>50</v>
      </c>
      <c r="F29" s="19">
        <v>96.2</v>
      </c>
      <c r="G29" s="18" t="s">
        <v>96</v>
      </c>
      <c r="H29" s="6">
        <v>5.6599999999999998E-2</v>
      </c>
      <c r="I29" s="19" t="s">
        <v>96</v>
      </c>
      <c r="J29" s="19">
        <v>0</v>
      </c>
      <c r="K29" s="2">
        <v>2.83</v>
      </c>
      <c r="L29" s="19">
        <v>5.4449199999999998</v>
      </c>
      <c r="M29" s="18" t="s">
        <v>96</v>
      </c>
    </row>
    <row r="30" spans="1:13">
      <c r="A30" s="23" t="s">
        <v>107</v>
      </c>
      <c r="B30" s="20" t="s">
        <v>98</v>
      </c>
      <c r="C30" s="19" t="s">
        <v>96</v>
      </c>
      <c r="D30" s="19">
        <v>16</v>
      </c>
      <c r="E30" s="5">
        <v>17</v>
      </c>
      <c r="F30" s="19">
        <v>18</v>
      </c>
      <c r="G30" s="18" t="s">
        <v>96</v>
      </c>
      <c r="H30" s="6">
        <v>5.6599999999999998E-2</v>
      </c>
      <c r="I30" s="19" t="s">
        <v>96</v>
      </c>
      <c r="J30" s="19">
        <v>0.90559999999999996</v>
      </c>
      <c r="K30" s="2">
        <v>0.96219999999999994</v>
      </c>
      <c r="L30" s="19">
        <v>1.0187999999999999</v>
      </c>
      <c r="M30" s="18" t="s">
        <v>96</v>
      </c>
    </row>
    <row r="31" spans="1:13">
      <c r="A31" s="23" t="s">
        <v>108</v>
      </c>
      <c r="B31" s="20" t="s">
        <v>98</v>
      </c>
      <c r="C31" s="19" t="s">
        <v>96</v>
      </c>
      <c r="D31" s="19">
        <v>0</v>
      </c>
      <c r="E31" s="5">
        <v>2.2000000000000002</v>
      </c>
      <c r="F31" s="19">
        <v>3.3</v>
      </c>
      <c r="G31" s="18" t="s">
        <v>96</v>
      </c>
      <c r="H31" s="6">
        <v>5.6599999999999998E-2</v>
      </c>
      <c r="I31" s="19" t="s">
        <v>96</v>
      </c>
      <c r="J31" s="19">
        <v>0</v>
      </c>
      <c r="K31" s="2">
        <v>0.12452000000000001</v>
      </c>
      <c r="L31" s="19">
        <v>0.18677999999999997</v>
      </c>
      <c r="M31" s="18" t="s">
        <v>96</v>
      </c>
    </row>
    <row r="32" spans="1:13">
      <c r="A32" s="23" t="s">
        <v>109</v>
      </c>
      <c r="B32" s="20" t="s">
        <v>98</v>
      </c>
      <c r="C32" s="19" t="s">
        <v>96</v>
      </c>
      <c r="D32" s="19">
        <v>2.1</v>
      </c>
      <c r="E32" s="5">
        <v>3.1</v>
      </c>
      <c r="F32" s="19">
        <v>0</v>
      </c>
      <c r="G32" s="18" t="s">
        <v>96</v>
      </c>
      <c r="H32" s="6">
        <v>5.6599999999999998E-2</v>
      </c>
      <c r="I32" s="19" t="s">
        <v>96</v>
      </c>
      <c r="J32" s="19">
        <v>0.11885999999999999</v>
      </c>
      <c r="K32" s="2">
        <v>0.17546</v>
      </c>
      <c r="L32" s="19">
        <v>0</v>
      </c>
      <c r="M32" s="18" t="s">
        <v>96</v>
      </c>
    </row>
    <row r="33" spans="1:13">
      <c r="A33" s="23" t="s">
        <v>110</v>
      </c>
      <c r="B33" s="20" t="s">
        <v>98</v>
      </c>
      <c r="C33" s="19" t="s">
        <v>96</v>
      </c>
      <c r="D33" s="19">
        <v>1</v>
      </c>
      <c r="E33" s="5">
        <v>1</v>
      </c>
      <c r="F33" s="19">
        <v>0</v>
      </c>
      <c r="G33" s="18" t="s">
        <v>96</v>
      </c>
      <c r="H33" s="6">
        <v>5.6599999999999998E-2</v>
      </c>
      <c r="I33" s="19" t="s">
        <v>96</v>
      </c>
      <c r="J33" s="19">
        <v>5.6599999999999998E-2</v>
      </c>
      <c r="K33" s="2">
        <v>5.6599999999999998E-2</v>
      </c>
      <c r="L33" s="19">
        <v>0</v>
      </c>
      <c r="M33" s="18" t="s">
        <v>96</v>
      </c>
    </row>
    <row r="34" spans="1:13">
      <c r="E34" s="5"/>
      <c r="K34" s="2"/>
    </row>
    <row r="35" spans="1:13">
      <c r="E35" s="5"/>
      <c r="K35" s="2"/>
    </row>
    <row r="37" spans="1:13">
      <c r="A37" s="22" t="s">
        <v>95</v>
      </c>
      <c r="B37" s="21" t="s">
        <v>96</v>
      </c>
      <c r="C37" s="14">
        <v>78.900000000000006</v>
      </c>
      <c r="D37" s="14">
        <v>409.6</v>
      </c>
      <c r="E37" s="4">
        <v>560</v>
      </c>
      <c r="F37" s="14">
        <v>570.5</v>
      </c>
      <c r="G37" s="11" t="s">
        <v>96</v>
      </c>
      <c r="H37" s="12" t="s">
        <v>96</v>
      </c>
      <c r="I37" s="14">
        <v>2.60784225</v>
      </c>
      <c r="J37" s="17">
        <v>13.538304</v>
      </c>
      <c r="K37" s="1">
        <v>18.509399999999999</v>
      </c>
      <c r="L37" s="17">
        <v>18.856451250000003</v>
      </c>
    </row>
    <row r="38" spans="1:13" ht="26.25">
      <c r="A38" s="9" t="s">
        <v>97</v>
      </c>
      <c r="B38" s="8" t="s">
        <v>98</v>
      </c>
      <c r="C38" s="19">
        <v>0</v>
      </c>
      <c r="D38" s="19">
        <v>50</v>
      </c>
      <c r="E38" s="5">
        <v>53</v>
      </c>
      <c r="F38" s="19">
        <v>51</v>
      </c>
      <c r="G38" s="18" t="s">
        <v>96</v>
      </c>
      <c r="H38" s="13">
        <v>3.39E-2</v>
      </c>
      <c r="I38" s="10">
        <v>0</v>
      </c>
      <c r="J38" s="16">
        <v>1.652625</v>
      </c>
      <c r="K38" s="2">
        <v>1.7517825</v>
      </c>
      <c r="L38" s="16">
        <v>1.6856774999999999</v>
      </c>
    </row>
    <row r="39" spans="1:13">
      <c r="A39" s="9" t="s">
        <v>99</v>
      </c>
      <c r="B39" s="8" t="s">
        <v>98</v>
      </c>
      <c r="C39" s="19">
        <v>0</v>
      </c>
      <c r="D39" s="19">
        <v>93</v>
      </c>
      <c r="E39" s="5">
        <v>160</v>
      </c>
      <c r="F39" s="19">
        <v>160</v>
      </c>
      <c r="G39" s="18" t="s">
        <v>96</v>
      </c>
      <c r="H39" s="13">
        <v>3.39E-2</v>
      </c>
      <c r="I39" s="10">
        <v>0</v>
      </c>
      <c r="J39" s="16">
        <v>3.0738824999999999</v>
      </c>
      <c r="K39" s="2">
        <v>5.2883999999999993</v>
      </c>
      <c r="L39" s="16">
        <v>5.2883999999999993</v>
      </c>
    </row>
    <row r="40" spans="1:13">
      <c r="A40" s="15" t="s">
        <v>100</v>
      </c>
      <c r="B40" s="20" t="s">
        <v>98</v>
      </c>
      <c r="C40" s="19">
        <v>61</v>
      </c>
      <c r="D40" s="19">
        <v>170</v>
      </c>
      <c r="E40" s="5">
        <v>110</v>
      </c>
      <c r="F40" s="19">
        <v>43</v>
      </c>
      <c r="G40" s="18" t="s">
        <v>96</v>
      </c>
      <c r="H40" s="13">
        <v>3.39E-2</v>
      </c>
      <c r="I40" s="10">
        <v>2.0162024999999999</v>
      </c>
      <c r="J40" s="16">
        <v>5.6189249999999999</v>
      </c>
      <c r="K40" s="2">
        <v>3.6357750000000002</v>
      </c>
      <c r="L40" s="16">
        <v>1.4212575000000001</v>
      </c>
    </row>
    <row r="41" spans="1:13">
      <c r="A41" s="9" t="s">
        <v>101</v>
      </c>
      <c r="B41" s="8" t="s">
        <v>98</v>
      </c>
      <c r="C41" s="19">
        <v>0</v>
      </c>
      <c r="D41" s="19">
        <v>6</v>
      </c>
      <c r="E41" s="5">
        <v>10</v>
      </c>
      <c r="F41" s="19">
        <v>10</v>
      </c>
      <c r="G41" s="18" t="s">
        <v>96</v>
      </c>
      <c r="H41" s="13">
        <v>3.39E-2</v>
      </c>
      <c r="I41" s="10">
        <v>0</v>
      </c>
      <c r="J41" s="16">
        <v>0.19831499999999999</v>
      </c>
      <c r="K41" s="2">
        <v>0.33052499999999996</v>
      </c>
      <c r="L41" s="16">
        <v>0.33052499999999996</v>
      </c>
    </row>
    <row r="42" spans="1:13">
      <c r="A42" s="9" t="s">
        <v>102</v>
      </c>
      <c r="B42" s="8" t="s">
        <v>98</v>
      </c>
      <c r="C42" s="19">
        <v>3.5</v>
      </c>
      <c r="D42" s="19">
        <v>67.5</v>
      </c>
      <c r="E42" s="5">
        <v>202.5</v>
      </c>
      <c r="F42" s="19">
        <v>285</v>
      </c>
      <c r="G42" s="18" t="s">
        <v>96</v>
      </c>
      <c r="H42" s="13">
        <v>3.39E-2</v>
      </c>
      <c r="I42" s="10">
        <v>0.11568375</v>
      </c>
      <c r="J42" s="16">
        <v>2.23104375</v>
      </c>
      <c r="K42" s="2">
        <v>6.6931312499999995</v>
      </c>
      <c r="L42" s="16">
        <v>9.4199625000000005</v>
      </c>
    </row>
    <row r="43" spans="1:13">
      <c r="A43" s="9" t="s">
        <v>103</v>
      </c>
      <c r="B43" s="8" t="s">
        <v>98</v>
      </c>
      <c r="C43" s="19">
        <v>5</v>
      </c>
      <c r="D43" s="19">
        <v>3</v>
      </c>
      <c r="E43" s="5">
        <v>3</v>
      </c>
      <c r="F43" s="19">
        <v>3</v>
      </c>
      <c r="G43" s="18" t="s">
        <v>96</v>
      </c>
      <c r="H43" s="13">
        <v>3.39E-2</v>
      </c>
      <c r="I43" s="10">
        <v>0.16526249999999998</v>
      </c>
      <c r="J43" s="16">
        <v>9.9157499999999996E-2</v>
      </c>
      <c r="K43" s="2">
        <v>9.9157499999999996E-2</v>
      </c>
      <c r="L43" s="16">
        <v>9.9157499999999996E-2</v>
      </c>
    </row>
    <row r="44" spans="1:13">
      <c r="A44" s="9" t="s">
        <v>104</v>
      </c>
      <c r="B44" s="8" t="s">
        <v>98</v>
      </c>
      <c r="C44" s="19">
        <v>9.4</v>
      </c>
      <c r="D44" s="19">
        <v>20.100000000000001</v>
      </c>
      <c r="E44" s="5">
        <v>21.5</v>
      </c>
      <c r="F44" s="19">
        <v>18.5</v>
      </c>
      <c r="G44" s="18" t="s">
        <v>96</v>
      </c>
      <c r="H44" s="13">
        <v>3.39E-2</v>
      </c>
      <c r="I44" s="10">
        <v>0.31069350000000001</v>
      </c>
      <c r="J44" s="16">
        <v>0.66435525000000006</v>
      </c>
      <c r="K44" s="2">
        <v>0.71062875000000003</v>
      </c>
      <c r="L44" s="16">
        <v>0.61147125000000002</v>
      </c>
    </row>
    <row r="46" spans="1:13">
      <c r="A46" s="22" t="s">
        <v>105</v>
      </c>
      <c r="B46" s="21" t="s">
        <v>96</v>
      </c>
      <c r="C46" s="19" t="s">
        <v>96</v>
      </c>
      <c r="D46" s="14">
        <v>19.100000000000001</v>
      </c>
      <c r="E46" s="4">
        <v>73.3</v>
      </c>
      <c r="F46" s="14">
        <v>117.5</v>
      </c>
      <c r="G46" s="18" t="s">
        <v>96</v>
      </c>
      <c r="H46" s="26" t="s">
        <v>96</v>
      </c>
      <c r="I46" s="14" t="s">
        <v>96</v>
      </c>
      <c r="J46" s="17">
        <v>0.62944049999999996</v>
      </c>
      <c r="K46" s="1">
        <v>2.4156014999999997</v>
      </c>
      <c r="L46" s="17">
        <v>3.8722124999999994</v>
      </c>
    </row>
    <row r="47" spans="1:13">
      <c r="A47" s="23" t="s">
        <v>106</v>
      </c>
      <c r="B47" s="20" t="s">
        <v>98</v>
      </c>
      <c r="C47" s="19" t="s">
        <v>96</v>
      </c>
      <c r="D47" s="19">
        <v>0</v>
      </c>
      <c r="E47" s="5">
        <v>50</v>
      </c>
      <c r="F47" s="19">
        <v>96.2</v>
      </c>
      <c r="G47" s="18" t="s">
        <v>96</v>
      </c>
      <c r="H47" s="25">
        <v>3.3799999999999997E-2</v>
      </c>
      <c r="I47" s="19" t="s">
        <v>96</v>
      </c>
      <c r="J47" s="24">
        <v>0</v>
      </c>
      <c r="K47" s="2">
        <v>1.6477499999999998</v>
      </c>
      <c r="L47" s="24">
        <v>3.1702709999999996</v>
      </c>
    </row>
    <row r="48" spans="1:13">
      <c r="A48" s="23" t="s">
        <v>107</v>
      </c>
      <c r="B48" s="20" t="s">
        <v>98</v>
      </c>
      <c r="C48" s="19" t="s">
        <v>96</v>
      </c>
      <c r="D48" s="19">
        <v>16</v>
      </c>
      <c r="E48" s="5">
        <v>17</v>
      </c>
      <c r="F48" s="19">
        <v>18</v>
      </c>
      <c r="G48" s="18" t="s">
        <v>96</v>
      </c>
      <c r="H48" s="25">
        <v>3.3799999999999997E-2</v>
      </c>
      <c r="I48" s="19" t="s">
        <v>96</v>
      </c>
      <c r="J48" s="24">
        <v>0.52727999999999997</v>
      </c>
      <c r="K48" s="2">
        <v>0.56023500000000004</v>
      </c>
      <c r="L48" s="24">
        <v>0.59318999999999988</v>
      </c>
    </row>
    <row r="49" spans="1:12">
      <c r="A49" s="23" t="s">
        <v>108</v>
      </c>
      <c r="B49" s="20" t="s">
        <v>98</v>
      </c>
      <c r="C49" s="19" t="s">
        <v>96</v>
      </c>
      <c r="D49" s="19">
        <v>0</v>
      </c>
      <c r="E49" s="5">
        <v>2.2000000000000002</v>
      </c>
      <c r="F49" s="19">
        <v>3.3</v>
      </c>
      <c r="G49" s="18" t="s">
        <v>96</v>
      </c>
      <c r="H49" s="25">
        <v>3.3799999999999997E-2</v>
      </c>
      <c r="I49" s="19" t="s">
        <v>96</v>
      </c>
      <c r="J49" s="24">
        <v>0</v>
      </c>
      <c r="K49" s="2">
        <v>7.2500999999999996E-2</v>
      </c>
      <c r="L49" s="24">
        <v>0.10875149999999999</v>
      </c>
    </row>
    <row r="50" spans="1:12">
      <c r="A50" s="23" t="s">
        <v>109</v>
      </c>
      <c r="B50" s="20" t="s">
        <v>98</v>
      </c>
      <c r="C50" s="19" t="s">
        <v>96</v>
      </c>
      <c r="D50" s="19">
        <v>2.1</v>
      </c>
      <c r="E50" s="5">
        <v>3.1</v>
      </c>
      <c r="F50" s="19">
        <v>0</v>
      </c>
      <c r="G50" s="18" t="s">
        <v>96</v>
      </c>
      <c r="H50" s="25">
        <v>3.3799999999999997E-2</v>
      </c>
      <c r="I50" s="19" t="s">
        <v>96</v>
      </c>
      <c r="J50" s="24">
        <v>6.9205500000000003E-2</v>
      </c>
      <c r="K50" s="2">
        <v>0.1021605</v>
      </c>
      <c r="L50" s="24">
        <v>0</v>
      </c>
    </row>
    <row r="51" spans="1:12">
      <c r="A51" s="23" t="s">
        <v>110</v>
      </c>
      <c r="B51" s="20" t="s">
        <v>98</v>
      </c>
      <c r="C51" s="19" t="s">
        <v>96</v>
      </c>
      <c r="D51" s="19">
        <v>1</v>
      </c>
      <c r="E51" s="5">
        <v>1</v>
      </c>
      <c r="F51" s="19">
        <v>0</v>
      </c>
      <c r="G51" s="18" t="s">
        <v>96</v>
      </c>
      <c r="H51" s="25">
        <v>3.3799999999999997E-2</v>
      </c>
      <c r="I51" s="19" t="s">
        <v>96</v>
      </c>
      <c r="J51" s="24">
        <v>3.2954999999999998E-2</v>
      </c>
      <c r="K51" s="2">
        <v>3.2954999999999998E-2</v>
      </c>
      <c r="L51" s="24">
        <v>0</v>
      </c>
    </row>
    <row r="52" spans="1:12">
      <c r="E52" s="5"/>
    </row>
    <row r="53" spans="1:12">
      <c r="E53" s="5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lc_EmailBCC xmlns="http://schemas.microsoft.com/sharepoint/v3" xsi:nil="true"/>
    <TaxCatchAll xmlns="8485635d-cf54-460b-8438-0e2015e08040">
      <Value>13</Value>
      <Value>16</Value>
      <Value>3</Value>
      <Value>2</Value>
      <Value>5</Value>
    </TaxCatchAll>
    <dlc_EmailReceivedUTC xmlns="http://schemas.microsoft.com/sharepoint/v3" xsi:nil="true"/>
    <dlc_EmailSentUTC xmlns="http://schemas.microsoft.com/sharepoint/v3" xsi:nil="true"/>
    <HMT_ClosedbyOrig xmlns="8485635d-cf54-460b-8438-0e2015e08040">
      <UserInfo>
        <DisplayName/>
        <AccountId xsi:nil="true"/>
        <AccountType/>
      </UserInfo>
    </HMT_ClosedbyOrig>
    <dlc_EmailSubject xmlns="http://schemas.microsoft.com/sharepoint/v3" xsi:nil="true"/>
    <dlc_EmailTo xmlns="http://schemas.microsoft.com/sharepoint/v3" xsi:nil="true"/>
    <dlc_EmailFrom xmlns="http://schemas.microsoft.com/sharepoint/v3" xsi:nil="true"/>
    <dlc_EmailCC xmlns="http://schemas.microsoft.com/sharepoint/v3" xsi:nil="true"/>
    <HMT_DocumentType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Other</TermName>
          <TermId xmlns="http://schemas.microsoft.com/office/infopath/2007/PartnerControls">c235b5c2-f697-427b-a70a-43d69599f998</TermId>
        </TermInfo>
      </Terms>
    </HMT_DocumentTypeHTField0>
    <dlc_EmailMailbox xmlns="http://schemas.microsoft.com/sharepoint/v3">
      <UserInfo>
        <DisplayName/>
        <AccountId xsi:nil="true"/>
        <AccountType/>
      </UserInfo>
    </dlc_EmailMailbox>
    <HMT_ClosedOn xmlns="8485635d-cf54-460b-8438-0e2015e08040" xsi:nil="true"/>
    <HMT_LegacyModifiedBy xmlns="8485635d-cf54-460b-8438-0e2015e08040" xsi:nil="true"/>
    <HMT_Topic xmlns="8485635d-cf54-460b-8438-0e2015e08040">HM Treasurys Supply Estimates</HMT_Topic>
    <HMT_ArchivedOn xmlns="8485635d-cf54-460b-8438-0e2015e08040" xsi:nil="true"/>
    <_dlc_DocId xmlns="8485635d-cf54-460b-8438-0e2015e08040">HMTCCGFIN-1227529184-117100</_dlc_DocId>
    <HMT_SubTeamHTField0 xmlns="8485635d-cf54-460b-8438-0e2015e08040">
      <Terms xmlns="http://schemas.microsoft.com/office/infopath/2007/PartnerControls"/>
    </HMT_SubTeamHTField0>
    <HMT_LegacyCreatedBy xmlns="8485635d-cf54-460b-8438-0e2015e08040" xsi:nil="true"/>
    <HMT_Record xmlns="8485635d-cf54-460b-8438-0e2015e08040">true</HMT_Record>
    <HMT_Team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Group Finance</TermName>
          <TermId xmlns="http://schemas.microsoft.com/office/infopath/2007/PartnerControls">d51ed9f9-7a79-482f-b397-4ff410a3a24c</TermId>
        </TermInfo>
      </Terms>
    </HMT_TeamHTField0>
    <HMT_LegacyItemID xmlns="8485635d-cf54-460b-8438-0e2015e08040" xsi:nil="true"/>
    <HMT_ClosedBy xmlns="8485635d-cf54-460b-8438-0e2015e08040">
      <UserInfo>
        <DisplayName/>
        <AccountId xsi:nil="true"/>
        <AccountType/>
      </UserInfo>
    </HMT_ClosedBy>
    <HMT_Category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Policy Document Types</TermName>
          <TermId xmlns="http://schemas.microsoft.com/office/infopath/2007/PartnerControls">bd4325a7-7f6a-48f9-b0dc-cc3aef626e65</TermId>
        </TermInfo>
      </Terms>
    </HMT_CategoryHTField0>
    <HMT_SubTopic xmlns="8485635d-cf54-460b-8438-0e2015e08040">2022-23</HMT_SubTopic>
    <HMT_Theme xmlns="8485635d-cf54-460b-8438-0e2015e08040">Financial accounts</HMT_Theme>
    <_dlc_DocIdUrl xmlns="8485635d-cf54-460b-8438-0e2015e08040">
      <Url>https://tris42.sharepoint.com/sites/hmt_is_ccgfin/_layouts/15/DocIdRedir.aspx?ID=HMTCCGFIN-1227529184-117100</Url>
      <Description>HMTCCGFIN-1227529184-117100</Description>
    </_dlc_DocIdUrl>
    <HMT_LegacyOrigSource xmlns="8485635d-cf54-460b-8438-0e2015e08040" xsi:nil="true"/>
    <HMT_DeletedOn xmlns="8485635d-cf54-460b-8438-0e2015e08040" xsi:nil="true"/>
    <HMT_ClosedArchive xmlns="8485635d-cf54-460b-8438-0e2015e08040">false</HMT_ClosedArchive>
    <b9c42a306c8b47fcbaf8a41a71352f3a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0c3401bb-744b-4660-997f-fc50d910db48</TermId>
        </TermInfo>
      </Terms>
    </b9c42a306c8b47fcbaf8a41a71352f3a>
    <HMT_Group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Corporate Centre</TermName>
          <TermId xmlns="http://schemas.microsoft.com/office/infopath/2007/PartnerControls">3a82a502-41d5-4d4c-ba50-c5def56f6a59</TermId>
        </TermInfo>
      </Terms>
    </HMT_GroupHTField0>
    <HMT_ClosedOnOrig xmlns="8485635d-cf54-460b-8438-0e2015e08040" xsi:nil="true"/>
    <HMT_ArchivedBy xmlns="8485635d-cf54-460b-8438-0e2015e08040">
      <UserInfo>
        <DisplayName/>
        <AccountId xsi:nil="true"/>
        <AccountType/>
      </UserInfo>
    </HMT_ArchivedBy>
    <HMT_LegacyRecord xmlns="8485635d-cf54-460b-8438-0e2015e08040">false</HMT_LegacyRecord>
    <HMT_Audit xmlns="8485635d-cf54-460b-8438-0e2015e08040" xsi:nil="true"/>
    <HMT_LegacyExtRef xmlns="8485635d-cf54-460b-8438-0e2015e08040" xsi:nil="true"/>
    <HMT_LegacySensitive xmlns="8485635d-cf54-460b-8438-0e2015e08040">false</HMT_LegacySensitiv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HMT Document" ma:contentTypeID="0x010100F3DA492754083E45834DB37B66A75980006056B19FD632A344ADA2835388A812B9" ma:contentTypeVersion="514" ma:contentTypeDescription="Create an InfoStore Document" ma:contentTypeScope="" ma:versionID="90139d5795e0f7ca23e76f26941c92a1">
  <xsd:schema xmlns:xsd="http://www.w3.org/2001/XMLSchema" xmlns:xs="http://www.w3.org/2001/XMLSchema" xmlns:p="http://schemas.microsoft.com/office/2006/metadata/properties" xmlns:ns1="http://schemas.microsoft.com/sharepoint/v3" xmlns:ns2="8485635d-cf54-460b-8438-0e2015e08040" xmlns:ns3="21b07087-7ae1-4fdc-8828-8f60a5a4f753" targetNamespace="http://schemas.microsoft.com/office/2006/metadata/properties" ma:root="true" ma:fieldsID="5a5c7e2dcc6f6915eb1f5c93d0e381ce" ns1:_="" ns2:_="" ns3:_="">
    <xsd:import namespace="http://schemas.microsoft.com/sharepoint/v3"/>
    <xsd:import namespace="8485635d-cf54-460b-8438-0e2015e08040"/>
    <xsd:import namespace="21b07087-7ae1-4fdc-8828-8f60a5a4f753"/>
    <xsd:element name="properties">
      <xsd:complexType>
        <xsd:sequence>
          <xsd:element name="documentManagement">
            <xsd:complexType>
              <xsd:all>
                <xsd:element ref="ns1:dlc_EmailSubject" minOccurs="0"/>
                <xsd:element ref="ns1:dlc_EmailMailbox" minOccurs="0"/>
                <xsd:element ref="ns1:dlc_EmailTo" minOccurs="0"/>
                <xsd:element ref="ns1:dlc_EmailFrom" minOccurs="0"/>
                <xsd:element ref="ns1:dlc_EmailCC" minOccurs="0"/>
                <xsd:element ref="ns1:dlc_EmailBCC" minOccurs="0"/>
                <xsd:element ref="ns1:dlc_EmailSentUTC" minOccurs="0"/>
                <xsd:element ref="ns1:dlc_EmailReceivedUTC" minOccurs="0"/>
                <xsd:element ref="ns2:HMT_DocumentTypeHTField0" minOccurs="0"/>
                <xsd:element ref="ns2:HMT_Record" minOccurs="0"/>
                <xsd:element ref="ns2:HMT_GroupHTField0" minOccurs="0"/>
                <xsd:element ref="ns2:HMT_TeamHTField0" minOccurs="0"/>
                <xsd:element ref="ns2:HMT_SubTeamHTField0" minOccurs="0"/>
                <xsd:element ref="ns2:HMT_Theme" minOccurs="0"/>
                <xsd:element ref="ns2:HMT_Topic" minOccurs="0"/>
                <xsd:element ref="ns2:HMT_SubTopic" minOccurs="0"/>
                <xsd:element ref="ns2:HMT_CategoryHTField0" minOccurs="0"/>
                <xsd:element ref="ns2:HMT_ClosedOn" minOccurs="0"/>
                <xsd:element ref="ns2:HMT_DeletedOn" minOccurs="0"/>
                <xsd:element ref="ns2:HMT_ArchivedOn" minOccurs="0"/>
                <xsd:element ref="ns2:HMT_LegacyItemID" minOccurs="0"/>
                <xsd:element ref="ns2:HMT_LegacyCreatedBy" minOccurs="0"/>
                <xsd:element ref="ns2:HMT_LegacyModifiedBy" minOccurs="0"/>
                <xsd:element ref="ns2:HMT_LegacyOrigSource" minOccurs="0"/>
                <xsd:element ref="ns2:HMT_LegacyExtRef" minOccurs="0"/>
                <xsd:element ref="ns2:HMT_LegacySensitive" minOccurs="0"/>
                <xsd:element ref="ns2:HMT_LegacyRecord" minOccurs="0"/>
                <xsd:element ref="ns2:HMT_Audit" minOccurs="0"/>
                <xsd:element ref="ns2:HMT_ClosedBy" minOccurs="0"/>
                <xsd:element ref="ns2:HMT_ArchivedBy" minOccurs="0"/>
                <xsd:element ref="ns2:HMT_ClosedArchive" minOccurs="0"/>
                <xsd:element ref="ns2:HMT_ClosedOnOrig" minOccurs="0"/>
                <xsd:element ref="ns2:HMT_ClosedbyOrig" minOccurs="0"/>
                <xsd:element ref="ns2:_dlc_DocIdUrl" minOccurs="0"/>
                <xsd:element ref="ns2:TaxCatchAllLabel" minOccurs="0"/>
                <xsd:element ref="ns2:TaxCatchAll" minOccurs="0"/>
                <xsd:element ref="ns2:b9c42a306c8b47fcbaf8a41a71352f3a" minOccurs="0"/>
                <xsd:element ref="ns2:_dlc_DocId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lc_EmailSubject" ma:index="0" nillable="true" ma:displayName="Subject" ma:internalName="dlc_EmailSubject">
      <xsd:simpleType>
        <xsd:restriction base="dms:Text">
          <xsd:maxLength value="255"/>
        </xsd:restriction>
      </xsd:simpleType>
    </xsd:element>
    <xsd:element name="dlc_EmailMailbox" ma:index="1" nillable="true" ma:displayName="Submitter" ma:description="" ma:internalName="dlc_EmailMailbox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lc_EmailTo" ma:index="2" nillable="true" ma:displayName="To" ma:internalName="dlc_EmailTo">
      <xsd:simpleType>
        <xsd:restriction base="dms:Text">
          <xsd:maxLength value="255"/>
        </xsd:restriction>
      </xsd:simpleType>
    </xsd:element>
    <xsd:element name="dlc_EmailFrom" ma:index="3" nillable="true" ma:displayName="From" ma:internalName="dlc_EmailFrom">
      <xsd:simpleType>
        <xsd:restriction base="dms:Text">
          <xsd:maxLength value="255"/>
        </xsd:restriction>
      </xsd:simpleType>
    </xsd:element>
    <xsd:element name="dlc_EmailCC" ma:index="4" nillable="true" ma:displayName="CC" ma:internalName="dlc_EmailCC">
      <xsd:simpleType>
        <xsd:restriction base="dms:Note">
          <xsd:maxLength value="1024"/>
        </xsd:restriction>
      </xsd:simpleType>
    </xsd:element>
    <xsd:element name="dlc_EmailBCC" ma:index="5" nillable="true" ma:displayName="BCC" ma:internalName="dlc_EmailBCC">
      <xsd:simpleType>
        <xsd:restriction base="dms:Note">
          <xsd:maxLength value="1024"/>
        </xsd:restriction>
      </xsd:simpleType>
    </xsd:element>
    <xsd:element name="dlc_EmailSentUTC" ma:index="6" nillable="true" ma:displayName="Date Sent" ma:internalName="dlc_EmailSentUTC">
      <xsd:simpleType>
        <xsd:restriction base="dms:DateTime"/>
      </xsd:simpleType>
    </xsd:element>
    <xsd:element name="dlc_EmailReceivedUTC" ma:index="7" nillable="true" ma:displayName="Date Received" ma:internalName="dlc_EmailReceivedUTC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5635d-cf54-460b-8438-0e2015e08040" elementFormDefault="qualified">
    <xsd:import namespace="http://schemas.microsoft.com/office/2006/documentManagement/types"/>
    <xsd:import namespace="http://schemas.microsoft.com/office/infopath/2007/PartnerControls"/>
    <xsd:element name="HMT_DocumentTypeHTField0" ma:index="9" nillable="true" ma:taxonomy="true" ma:internalName="HMT_DocumentTypeHTField0" ma:taxonomyFieldName="HMT_DocumentType" ma:displayName="Document Type" ma:indexed="true" ma:default="-1;#Other|c235b5c2-f697-427b-a70a-43d69599f998" ma:fieldId="{64e205a0-0872-4e26-9aef-64ca7bdb5848}" ma:sspId="9002b6cd-6bc3-456d-8dd0-19fe32dddaf9" ma:termSetId="b6f1e53f-947f-4b4b-98bb-41ceeb10f910" ma:anchorId="bd4325a7-7f6a-48f9-b0dc-cc3aef626e65" ma:open="false" ma:isKeyword="false">
      <xsd:complexType>
        <xsd:sequence>
          <xsd:element ref="pc:Terms" minOccurs="0" maxOccurs="1"/>
        </xsd:sequence>
      </xsd:complexType>
    </xsd:element>
    <xsd:element name="HMT_Record" ma:index="10" nillable="true" ma:displayName="Record" ma:description="Is this document a record?" ma:hidden="true" ma:internalName="HMT_Record" ma:readOnly="true">
      <xsd:simpleType>
        <xsd:restriction base="dms:Boolean"/>
      </xsd:simpleType>
    </xsd:element>
    <xsd:element name="HMT_GroupHTField0" ma:index="12" nillable="true" ma:taxonomy="true" ma:internalName="HMT_GroupHTField0" ma:taxonomyFieldName="HMT_Group" ma:displayName="Organisation unit" ma:indexed="true" ma:readOnly="true" ma:default="" ma:fieldId="{0727aac2-e220-4289-aa2b-5b6dcdadae03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TeamHTField0" ma:index="14" nillable="true" ma:taxonomy="true" ma:internalName="HMT_TeamHTField0" ma:taxonomyFieldName="HMT_Team" ma:displayName="Team" ma:indexed="true" ma:readOnly="true" ma:default="" ma:fieldId="{2eefa5c6-211a-4a5e-9a50-7e1c1c1599ef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SubTeamHTField0" ma:index="16" nillable="true" ma:taxonomy="true" ma:internalName="HMT_SubTeamHTField0" ma:taxonomyFieldName="HMT_SubTeam" ma:displayName="Sub Team" ma:indexed="true" ma:readOnly="true" ma:default="" ma:fieldId="{1b8bc039-1a2e-4089-a24d-47de9e4a6672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Theme" ma:index="17" nillable="true" ma:displayName="Library" ma:description="Document library theme" ma:hidden="true" ma:internalName="HMT_Theme" ma:readOnly="true">
      <xsd:simpleType>
        <xsd:restriction base="dms:Text"/>
      </xsd:simpleType>
    </xsd:element>
    <xsd:element name="HMT_Topic" ma:index="18" nillable="true" ma:displayName="Topic" ma:description="Topic" ma:hidden="true" ma:internalName="HMT_Topic" ma:readOnly="true">
      <xsd:simpleType>
        <xsd:restriction base="dms:Text"/>
      </xsd:simpleType>
    </xsd:element>
    <xsd:element name="HMT_SubTopic" ma:index="19" nillable="true" ma:displayName="Sub Topic" ma:description="Sub topic" ma:hidden="true" ma:internalName="HMT_SubTopic" ma:readOnly="true">
      <xsd:simpleType>
        <xsd:restriction base="dms:Text"/>
      </xsd:simpleType>
    </xsd:element>
    <xsd:element name="HMT_CategoryHTField0" ma:index="21" nillable="true" ma:taxonomy="true" ma:internalName="HMT_CategoryHTField0" ma:taxonomyFieldName="HMT_Category" ma:displayName="Category" ma:indexed="true" ma:readOnly="true" ma:default="" ma:fieldId="{03bf77b0-a02d-47ea-8bec-4fb357d1f3ee}" ma:sspId="9002b6cd-6bc3-456d-8dd0-19fe32dddaf9" ma:termSetId="b6f1e53f-947f-4b4b-98bb-41ceeb10f9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ClosedOn" ma:index="23" nillable="true" ma:displayName="Closed On" ma:description="The date this item was closed on" ma:format="DateTime" ma:hidden="true" ma:internalName="HMT_ClosedOn" ma:readOnly="true">
      <xsd:simpleType>
        <xsd:restriction base="dms:DateTime"/>
      </xsd:simpleType>
    </xsd:element>
    <xsd:element name="HMT_DeletedOn" ma:index="24" nillable="true" ma:displayName="Deleted On" ma:description="The date this item was deleted on" ma:format="DateTime" ma:hidden="true" ma:internalName="HMT_DeletedOn" ma:readOnly="true">
      <xsd:simpleType>
        <xsd:restriction base="dms:DateTime"/>
      </xsd:simpleType>
    </xsd:element>
    <xsd:element name="HMT_ArchivedOn" ma:index="25" nillable="true" ma:displayName="Archived On" ma:description="The date this item was archived on" ma:format="DateTime" ma:hidden="true" ma:internalName="HMT_ArchivedOn" ma:readOnly="true">
      <xsd:simpleType>
        <xsd:restriction base="dms:DateTime"/>
      </xsd:simpleType>
    </xsd:element>
    <xsd:element name="HMT_LegacyItemID" ma:index="26" nillable="true" ma:displayName="Legacy Item ID" ma:hidden="true" ma:internalName="HMT_LegacyItemID" ma:readOnly="true">
      <xsd:simpleType>
        <xsd:restriction base="dms:Text"/>
      </xsd:simpleType>
    </xsd:element>
    <xsd:element name="HMT_LegacyCreatedBy" ma:index="27" nillable="true" ma:displayName="Legacy Created By" ma:hidden="true" ma:internalName="HMT_LegacyCreatedBy" ma:readOnly="true">
      <xsd:simpleType>
        <xsd:restriction base="dms:Text"/>
      </xsd:simpleType>
    </xsd:element>
    <xsd:element name="HMT_LegacyModifiedBy" ma:index="28" nillable="true" ma:displayName="Legacy Modified By" ma:hidden="true" ma:internalName="HMT_LegacyModifiedBy" ma:readOnly="true">
      <xsd:simpleType>
        <xsd:restriction base="dms:Text"/>
      </xsd:simpleType>
    </xsd:element>
    <xsd:element name="HMT_LegacyOrigSource" ma:index="29" nillable="true" ma:displayName="Original Source" ma:hidden="true" ma:internalName="HMT_LegacyOrigSource" ma:readOnly="true">
      <xsd:simpleType>
        <xsd:restriction base="dms:Text"/>
      </xsd:simpleType>
    </xsd:element>
    <xsd:element name="HMT_LegacyExtRef" ma:index="30" nillable="true" ma:displayName="External Reference" ma:hidden="true" ma:internalName="HMT_LegacyExtRef" ma:readOnly="true">
      <xsd:simpleType>
        <xsd:restriction base="dms:Text"/>
      </xsd:simpleType>
    </xsd:element>
    <xsd:element name="HMT_LegacySensitive" ma:index="31" nillable="true" ma:displayName="Sensitive Item" ma:default="0" ma:hidden="true" ma:internalName="HMT_LegacySensitive" ma:readOnly="true">
      <xsd:simpleType>
        <xsd:restriction base="dms:Boolean"/>
      </xsd:simpleType>
    </xsd:element>
    <xsd:element name="HMT_LegacyRecord" ma:index="32" nillable="true" ma:displayName="Legacy Record" ma:default="0" ma:hidden="true" ma:internalName="HMT_LegacyRecord" ma:readOnly="true">
      <xsd:simpleType>
        <xsd:restriction base="dms:Boolean"/>
      </xsd:simpleType>
    </xsd:element>
    <xsd:element name="HMT_Audit" ma:index="33" nillable="true" ma:displayName="Audit Log" ma:description="Audit Log" ma:internalName="HMT_Audit" ma:readOnly="true">
      <xsd:simpleType>
        <xsd:restriction base="dms:Note">
          <xsd:maxLength value="255"/>
        </xsd:restriction>
      </xsd:simpleType>
    </xsd:element>
    <xsd:element name="HMT_ClosedBy" ma:index="34" nillable="true" ma:displayName="Closed By" ma:description="Who closed this item" ma:hidden="true" ma:list="UserInfo" ma:internalName="HMT_Closed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MT_ArchivedBy" ma:index="35" nillable="true" ma:displayName="Archived By" ma:description="Who archived this item" ma:hidden="true" ma:list="UserInfo" ma:internalName="HMT_Archived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MT_ClosedArchive" ma:index="36" nillable="true" ma:displayName="Closed Archive" ma:default="0" ma:description="Item sent to closed archive" ma:hidden="true" ma:internalName="HMT_ClosedArchive" ma:readOnly="true">
      <xsd:simpleType>
        <xsd:restriction base="dms:Boolean"/>
      </xsd:simpleType>
    </xsd:element>
    <xsd:element name="HMT_ClosedOnOrig" ma:index="37" nillable="true" ma:displayName="Original Closed On" ma:description="The date this item was originally closed on" ma:format="DateTime" ma:hidden="true" ma:internalName="HMT_ClosedOnOrig" ma:readOnly="true">
      <xsd:simpleType>
        <xsd:restriction base="dms:DateTime"/>
      </xsd:simpleType>
    </xsd:element>
    <xsd:element name="HMT_ClosedbyOrig" ma:index="38" nillable="true" ma:displayName="Original Closed By" ma:description="Who originally closed this item" ma:hidden="true" ma:list="UserInfo" ma:internalName="HMT_ClosedbyOrig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Url" ma:index="4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TaxCatchAllLabel" ma:index="47" nillable="true" ma:displayName="Taxonomy Catch All Column1" ma:hidden="true" ma:list="{ae6bf487-72db-4a1b-ab4b-ad1f53848f6e}" ma:internalName="TaxCatchAllLabel" ma:readOnly="true" ma:showField="CatchAllDataLabel" ma:web="8485635d-cf54-460b-8438-0e2015e080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48" nillable="true" ma:displayName="Taxonomy Catch All Column" ma:hidden="true" ma:list="{ae6bf487-72db-4a1b-ab4b-ad1f53848f6e}" ma:internalName="TaxCatchAll" ma:showField="CatchAllData" ma:web="8485635d-cf54-460b-8438-0e2015e080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9c42a306c8b47fcbaf8a41a71352f3a" ma:index="49" nillable="true" ma:taxonomy="true" ma:internalName="b9c42a306c8b47fcbaf8a41a71352f3a" ma:taxonomyFieldName="HMT_Classification" ma:displayName="Classification" ma:indexed="true" ma:readOnly="true" ma:default="" ma:fieldId="{b9c42a30-6c8b-47fc-baf8-a41a71352f3a}" ma:sspId="9002b6cd-6bc3-456d-8dd0-19fe32dddaf9" ma:termSetId="7a69d7dc-39ad-4ce6-95e5-a2714f1574d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5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PersistId" ma:index="5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5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5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b07087-7ae1-4fdc-8828-8f60a5a4f7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5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5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60" nillable="true" ma:displayName="Tags" ma:internalName="MediaServiceAutoTags" ma:readOnly="true">
      <xsd:simpleType>
        <xsd:restriction base="dms:Text"/>
      </xsd:simpleType>
    </xsd:element>
    <xsd:element name="MediaServiceOCR" ma:index="6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6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6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3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13BB62-1D8E-4BE2-9D1E-5155D83EF940}"/>
</file>

<file path=customXml/itemProps2.xml><?xml version="1.0" encoding="utf-8"?>
<ds:datastoreItem xmlns:ds="http://schemas.openxmlformats.org/officeDocument/2006/customXml" ds:itemID="{4EC98EF4-6ED3-4C61-9B16-A9EE0BD983ED}"/>
</file>

<file path=customXml/itemProps3.xml><?xml version="1.0" encoding="utf-8"?>
<ds:datastoreItem xmlns:ds="http://schemas.openxmlformats.org/officeDocument/2006/customXml" ds:itemID="{7022C028-F9F7-4388-AFA4-0AB4CB134317}"/>
</file>

<file path=customXml/itemProps4.xml><?xml version="1.0" encoding="utf-8"?>
<ds:datastoreItem xmlns:ds="http://schemas.openxmlformats.org/officeDocument/2006/customXml" ds:itemID="{C30EC550-ECD8-4B08-B890-55E6D52E20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HM Treasury 2022-23 OoT memorandum tables .xlsx</dc:title>
  <dc:subject/>
  <dc:creator>HONEYSETT, Larry</dc:creator>
  <cp:keywords/>
  <dc:description/>
  <cp:lastModifiedBy>Williams, Hannah - HMT</cp:lastModifiedBy>
  <cp:revision/>
  <dcterms:created xsi:type="dcterms:W3CDTF">2018-08-16T09:16:02Z</dcterms:created>
  <dcterms:modified xsi:type="dcterms:W3CDTF">2022-10-14T08:27:00Z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0x010100F3DA492754083E45834DB37B66A75980006056B19FD632A344ADA2835388A812B9</vt:lpwstr>
  </property>
  <property fmtid="{D5CDD505-2E9C-101B-9397-08002B2CF9AE}" pid="3" name="HMT_DocumentType">
    <vt:lpwstr>13;#Other|c235b5c2-f697-427b-a70a-43d69599f998</vt:lpwstr>
  </property>
  <property fmtid="{D5CDD505-2E9C-101B-9397-08002B2CF9AE}" pid="4" name="_dlc_policyId">
    <vt:lpwstr/>
  </property>
  <property fmtid="{D5CDD505-2E9C-101B-9397-08002B2CF9AE}" pid="5" name="ItemRetentionFormula">
    <vt:lpwstr/>
  </property>
  <property fmtid="{D5CDD505-2E9C-101B-9397-08002B2CF9AE}" pid="6" name="_dlc_DocIdItemGuid">
    <vt:lpwstr>c755dee2-6842-45b5-9073-6194bc7089a1</vt:lpwstr>
  </property>
  <property fmtid="{D5CDD505-2E9C-101B-9397-08002B2CF9AE}" pid="7" name="HMT_Group">
    <vt:lpwstr>2;#Corporate Centre|3a82a502-41d5-4d4c-ba50-c5def56f6a59</vt:lpwstr>
  </property>
  <property fmtid="{D5CDD505-2E9C-101B-9397-08002B2CF9AE}" pid="8" name="HMT_Topic">
    <vt:lpwstr>943;#HM Treasurys Supply Estimates|2c39ca04-7ff6-4b05-b1d8-9675df32aa6f</vt:lpwstr>
  </property>
  <property fmtid="{D5CDD505-2E9C-101B-9397-08002B2CF9AE}" pid="9" name="HMT_Category">
    <vt:lpwstr>16;#Policy Document Types|bd4325a7-7f6a-48f9-b0dc-cc3aef626e65</vt:lpwstr>
  </property>
  <property fmtid="{D5CDD505-2E9C-101B-9397-08002B2CF9AE}" pid="10" name="HMT_Classification">
    <vt:lpwstr>5;#Official|0c3401bb-744b-4660-997f-fc50d910db48</vt:lpwstr>
  </property>
  <property fmtid="{D5CDD505-2E9C-101B-9397-08002B2CF9AE}" pid="11" name="HMT_Theme">
    <vt:lpwstr>942;#Financial accounts|2eed9138-2c55-40b8-8d0d-0c4cab761b8e</vt:lpwstr>
  </property>
  <property fmtid="{D5CDD505-2E9C-101B-9397-08002B2CF9AE}" pid="12" name="HMT_SubTopic">
    <vt:lpwstr>9226;#2019-20|852bace4-e9e0-4b47-88d7-e731a8296b05</vt:lpwstr>
  </property>
  <property fmtid="{D5CDD505-2E9C-101B-9397-08002B2CF9AE}" pid="13" name="HMT_Team">
    <vt:lpwstr>3;#Group Finance|d51ed9f9-7a79-482f-b397-4ff410a3a24c</vt:lpwstr>
  </property>
  <property fmtid="{D5CDD505-2E9C-101B-9397-08002B2CF9AE}" pid="14" name="g727aac2e2204289aa2b5b6dcdadae03">
    <vt:lpwstr>Corporate Centre|3a82a502-41d5-4d4c-ba50-c5def56f6a59</vt:lpwstr>
  </property>
  <property fmtid="{D5CDD505-2E9C-101B-9397-08002B2CF9AE}" pid="15" name="m4e205a008724e269aef64ca7bdb5848">
    <vt:lpwstr>Other|c871d64c-a333-451d-b49a-28a9a74c0368</vt:lpwstr>
  </property>
  <property fmtid="{D5CDD505-2E9C-101B-9397-08002B2CF9AE}" pid="16" name="b4fdd2ce4232490396aa344e31f74d8e">
    <vt:lpwstr/>
  </property>
  <property fmtid="{D5CDD505-2E9C-101B-9397-08002B2CF9AE}" pid="17" name="g3bf77b0a02d47ea8bec4fb357d1f3ee">
    <vt:lpwstr>Corporate Document Types|9cae1664-647a-4060-a444-c5420aa89dfd</vt:lpwstr>
  </property>
  <property fmtid="{D5CDD505-2E9C-101B-9397-08002B2CF9AE}" pid="18" name="d3acaa1fb1fd45d69e6498ce1656c037">
    <vt:lpwstr/>
  </property>
  <property fmtid="{D5CDD505-2E9C-101B-9397-08002B2CF9AE}" pid="19" name="_dlc_Exempt">
    <vt:bool>false</vt:bool>
  </property>
  <property fmtid="{D5CDD505-2E9C-101B-9397-08002B2CF9AE}" pid="20" name="HMT_SubTeam">
    <vt:lpwstr/>
  </property>
  <property fmtid="{D5CDD505-2E9C-101B-9397-08002B2CF9AE}" pid="21" name="HMT_FolderOrderText">
    <vt:lpwstr/>
  </property>
  <property fmtid="{D5CDD505-2E9C-101B-9397-08002B2CF9AE}" pid="22" name="ieefa5c6211a4a5e9a507e1c1c1599ef">
    <vt:lpwstr>Group Finance|d51ed9f9-7a79-482f-b397-4ff410a3a24c</vt:lpwstr>
  </property>
  <property fmtid="{D5CDD505-2E9C-101B-9397-08002B2CF9AE}" pid="23" name="jc76c0d69b0a44309f7bb16407c92353">
    <vt:lpwstr/>
  </property>
  <property fmtid="{D5CDD505-2E9C-101B-9397-08002B2CF9AE}" pid="24" name="HMT_Pending">
    <vt:bool>false</vt:bool>
  </property>
  <property fmtid="{D5CDD505-2E9C-101B-9397-08002B2CF9AE}" pid="25" name="HMT_Review">
    <vt:bool>false</vt:bool>
  </property>
  <property fmtid="{D5CDD505-2E9C-101B-9397-08002B2CF9AE}" pid="26" name="IconOverlay">
    <vt:lpwstr/>
  </property>
  <property fmtid="{D5CDD505-2E9C-101B-9397-08002B2CF9AE}" pid="27" name="b9c42a306c8b47fcbaf8a41a71352f3a0">
    <vt:lpwstr>Official|0c3401bb-744b-4660-997f-fc50d910db48</vt:lpwstr>
  </property>
  <property fmtid="{D5CDD505-2E9C-101B-9397-08002B2CF9AE}" pid="28" name="HMT_Comments">
    <vt:lpwstr/>
  </property>
  <property fmtid="{D5CDD505-2E9C-101B-9397-08002B2CF9AE}" pid="29" name="URL">
    <vt:lpwstr/>
  </property>
  <property fmtid="{D5CDD505-2E9C-101B-9397-08002B2CF9AE}" pid="30" name="HMT_ArchiveReqBy">
    <vt:lpwstr/>
  </property>
  <property fmtid="{D5CDD505-2E9C-101B-9397-08002B2CF9AE}" pid="31" name="HMT_Note">
    <vt:lpwstr/>
  </property>
  <property fmtid="{D5CDD505-2E9C-101B-9397-08002B2CF9AE}" pid="32" name="hb8bc0391a2e4089a24d47de9e4a6672">
    <vt:lpwstr/>
  </property>
</Properties>
</file>