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ap03f\DCCS_Rdf$\lawfordj\Desktop\Chelsea\"/>
    </mc:Choice>
  </mc:AlternateContent>
  <xr:revisionPtr revIDLastSave="0" documentId="8_{13988580-1875-4100-8DBC-7B59233A513F}" xr6:coauthVersionLast="47" xr6:coauthVersionMax="47" xr10:uidLastSave="{00000000-0000-0000-0000-000000000000}"/>
  <bookViews>
    <workbookView xWindow="-110" yWindow="-110" windowWidth="19420" windowHeight="10420"/>
  </bookViews>
  <sheets>
    <sheet name="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31" i="1" l="1"/>
  <c r="U231" i="1" s="1"/>
  <c r="R231" i="1"/>
  <c r="S231" i="1" s="1"/>
  <c r="P231" i="1"/>
  <c r="Q231" i="1" s="1"/>
  <c r="O231" i="1"/>
  <c r="C231" i="1" s="1"/>
  <c r="L231" i="1"/>
  <c r="J231" i="1"/>
  <c r="K231" i="1" s="1"/>
  <c r="H231" i="1"/>
  <c r="F231" i="1"/>
  <c r="G231" i="1" s="1"/>
  <c r="E231" i="1"/>
  <c r="M231" i="1" s="1"/>
  <c r="T230" i="1"/>
  <c r="U230" i="1" s="1"/>
  <c r="R230" i="1"/>
  <c r="P230" i="1"/>
  <c r="Q230" i="1" s="1"/>
  <c r="O230" i="1"/>
  <c r="C230" i="1" s="1"/>
  <c r="L230" i="1"/>
  <c r="M230" i="1" s="1"/>
  <c r="J230" i="1"/>
  <c r="K230" i="1" s="1"/>
  <c r="H230" i="1"/>
  <c r="I230" i="1" s="1"/>
  <c r="F230" i="1"/>
  <c r="G230" i="1" s="1"/>
  <c r="E230" i="1"/>
  <c r="T229" i="1"/>
  <c r="U229" i="1" s="1"/>
  <c r="R229" i="1"/>
  <c r="S229" i="1" s="1"/>
  <c r="P229" i="1"/>
  <c r="Q229" i="1" s="1"/>
  <c r="O229" i="1"/>
  <c r="L229" i="1"/>
  <c r="M229" i="1" s="1"/>
  <c r="K229" i="1"/>
  <c r="J229" i="1"/>
  <c r="H229" i="1"/>
  <c r="I229" i="1" s="1"/>
  <c r="G229" i="1"/>
  <c r="F229" i="1"/>
  <c r="E229" i="1"/>
  <c r="C229" i="1"/>
  <c r="U228" i="1"/>
  <c r="T228" i="1"/>
  <c r="R228" i="1"/>
  <c r="S228" i="1" s="1"/>
  <c r="Q228" i="1"/>
  <c r="P228" i="1"/>
  <c r="O228" i="1"/>
  <c r="L228" i="1"/>
  <c r="M228" i="1" s="1"/>
  <c r="J228" i="1"/>
  <c r="K228" i="1" s="1"/>
  <c r="H228" i="1"/>
  <c r="I228" i="1" s="1"/>
  <c r="F228" i="1"/>
  <c r="G228" i="1" s="1"/>
  <c r="E228" i="1"/>
  <c r="C228" i="1"/>
  <c r="R227" i="1"/>
  <c r="S227" i="1" s="1"/>
  <c r="P227" i="1"/>
  <c r="Q227" i="1" s="1"/>
  <c r="O227" i="1"/>
  <c r="J227" i="1"/>
  <c r="K227" i="1" s="1"/>
  <c r="H227" i="1"/>
  <c r="F227" i="1"/>
  <c r="G227" i="1" s="1"/>
  <c r="E227" i="1"/>
  <c r="C227" i="1" s="1"/>
  <c r="R226" i="1"/>
  <c r="S226" i="1" s="1"/>
  <c r="Q226" i="1"/>
  <c r="P226" i="1"/>
  <c r="O226" i="1"/>
  <c r="J226" i="1"/>
  <c r="K226" i="1" s="1"/>
  <c r="H226" i="1"/>
  <c r="I226" i="1" s="1"/>
  <c r="F226" i="1"/>
  <c r="G226" i="1" s="1"/>
  <c r="E226" i="1"/>
  <c r="C226" i="1"/>
  <c r="S223" i="1"/>
  <c r="Q223" i="1"/>
  <c r="K223" i="1"/>
  <c r="I223" i="1"/>
  <c r="G223" i="1"/>
  <c r="C223" i="1"/>
  <c r="S222" i="1"/>
  <c r="Q222" i="1"/>
  <c r="K222" i="1"/>
  <c r="I222" i="1"/>
  <c r="G222" i="1"/>
  <c r="C222" i="1"/>
  <c r="U219" i="1"/>
  <c r="S219" i="1"/>
  <c r="Q219" i="1"/>
  <c r="M219" i="1"/>
  <c r="K219" i="1"/>
  <c r="I219" i="1"/>
  <c r="G219" i="1"/>
  <c r="C219" i="1"/>
  <c r="U218" i="1"/>
  <c r="S218" i="1"/>
  <c r="Q218" i="1"/>
  <c r="M218" i="1"/>
  <c r="K218" i="1"/>
  <c r="I218" i="1"/>
  <c r="G218" i="1"/>
  <c r="C218" i="1"/>
  <c r="U217" i="1"/>
  <c r="S217" i="1"/>
  <c r="Q217" i="1"/>
  <c r="M217" i="1"/>
  <c r="K217" i="1"/>
  <c r="I217" i="1"/>
  <c r="G217" i="1"/>
  <c r="C217" i="1"/>
  <c r="U216" i="1"/>
  <c r="S216" i="1"/>
  <c r="Q216" i="1"/>
  <c r="M216" i="1"/>
  <c r="K216" i="1"/>
  <c r="I216" i="1"/>
  <c r="G216" i="1"/>
  <c r="C216" i="1"/>
  <c r="S215" i="1"/>
  <c r="Q215" i="1"/>
  <c r="K215" i="1"/>
  <c r="I215" i="1"/>
  <c r="G215" i="1"/>
  <c r="C215" i="1"/>
  <c r="S214" i="1"/>
  <c r="Q214" i="1"/>
  <c r="K214" i="1"/>
  <c r="I214" i="1"/>
  <c r="G214" i="1"/>
  <c r="C214" i="1"/>
  <c r="U211" i="1"/>
  <c r="S211" i="1"/>
  <c r="Q211" i="1"/>
  <c r="M211" i="1"/>
  <c r="K211" i="1"/>
  <c r="I211" i="1"/>
  <c r="G211" i="1"/>
  <c r="C211" i="1"/>
  <c r="U210" i="1"/>
  <c r="S210" i="1"/>
  <c r="Q210" i="1"/>
  <c r="M210" i="1"/>
  <c r="K210" i="1"/>
  <c r="I210" i="1"/>
  <c r="G210" i="1"/>
  <c r="C210" i="1"/>
  <c r="U209" i="1"/>
  <c r="S209" i="1"/>
  <c r="Q209" i="1"/>
  <c r="M209" i="1"/>
  <c r="K209" i="1"/>
  <c r="I209" i="1"/>
  <c r="G209" i="1"/>
  <c r="C209" i="1"/>
  <c r="U208" i="1"/>
  <c r="S208" i="1"/>
  <c r="Q208" i="1"/>
  <c r="M208" i="1"/>
  <c r="K208" i="1"/>
  <c r="I208" i="1"/>
  <c r="G208" i="1"/>
  <c r="C208" i="1"/>
  <c r="S207" i="1"/>
  <c r="Q207" i="1"/>
  <c r="K207" i="1"/>
  <c r="I207" i="1"/>
  <c r="G207" i="1"/>
  <c r="C207" i="1"/>
  <c r="S206" i="1"/>
  <c r="Q206" i="1"/>
  <c r="K206" i="1"/>
  <c r="I206" i="1"/>
  <c r="G206" i="1"/>
  <c r="C206" i="1"/>
  <c r="U203" i="1"/>
  <c r="S203" i="1"/>
  <c r="Q203" i="1"/>
  <c r="M203" i="1"/>
  <c r="K203" i="1"/>
  <c r="I203" i="1"/>
  <c r="G203" i="1"/>
  <c r="C203" i="1"/>
  <c r="U202" i="1"/>
  <c r="S202" i="1"/>
  <c r="Q202" i="1"/>
  <c r="M202" i="1"/>
  <c r="K202" i="1"/>
  <c r="I202" i="1"/>
  <c r="G202" i="1"/>
  <c r="C202" i="1"/>
  <c r="U201" i="1"/>
  <c r="S201" i="1"/>
  <c r="Q201" i="1"/>
  <c r="M201" i="1"/>
  <c r="K201" i="1"/>
  <c r="I201" i="1"/>
  <c r="G201" i="1"/>
  <c r="C201" i="1"/>
  <c r="U200" i="1"/>
  <c r="S200" i="1"/>
  <c r="Q200" i="1"/>
  <c r="C200" i="1"/>
  <c r="S199" i="1"/>
  <c r="Q199" i="1"/>
  <c r="K199" i="1"/>
  <c r="I199" i="1"/>
  <c r="G199" i="1"/>
  <c r="C199" i="1"/>
  <c r="S198" i="1"/>
  <c r="Q198" i="1"/>
  <c r="K198" i="1"/>
  <c r="I198" i="1"/>
  <c r="G198" i="1"/>
  <c r="C198" i="1"/>
  <c r="U195" i="1"/>
  <c r="S195" i="1"/>
  <c r="Q195" i="1"/>
  <c r="M195" i="1"/>
  <c r="K195" i="1"/>
  <c r="I195" i="1"/>
  <c r="G195" i="1"/>
  <c r="C195" i="1"/>
  <c r="U194" i="1"/>
  <c r="S194" i="1"/>
  <c r="Q194" i="1"/>
  <c r="M194" i="1"/>
  <c r="K194" i="1"/>
  <c r="I194" i="1"/>
  <c r="G194" i="1"/>
  <c r="C194" i="1"/>
  <c r="U193" i="1"/>
  <c r="S193" i="1"/>
  <c r="Q193" i="1"/>
  <c r="M193" i="1"/>
  <c r="K193" i="1"/>
  <c r="I193" i="1"/>
  <c r="G193" i="1"/>
  <c r="C193" i="1"/>
  <c r="U192" i="1"/>
  <c r="S192" i="1"/>
  <c r="Q192" i="1"/>
  <c r="M192" i="1"/>
  <c r="K192" i="1"/>
  <c r="I192" i="1"/>
  <c r="G192" i="1"/>
  <c r="C192" i="1"/>
  <c r="S191" i="1"/>
  <c r="Q191" i="1"/>
  <c r="K191" i="1"/>
  <c r="I191" i="1"/>
  <c r="G191" i="1"/>
  <c r="C191" i="1"/>
  <c r="S190" i="1"/>
  <c r="Q190" i="1"/>
  <c r="K190" i="1"/>
  <c r="I190" i="1"/>
  <c r="G190" i="1"/>
  <c r="C190" i="1"/>
  <c r="U187" i="1"/>
  <c r="S187" i="1"/>
  <c r="Q187" i="1"/>
  <c r="M187" i="1"/>
  <c r="K187" i="1"/>
  <c r="I187" i="1"/>
  <c r="G187" i="1"/>
  <c r="C187" i="1"/>
  <c r="U186" i="1"/>
  <c r="S186" i="1"/>
  <c r="Q186" i="1"/>
  <c r="M186" i="1"/>
  <c r="K186" i="1"/>
  <c r="I186" i="1"/>
  <c r="G186" i="1"/>
  <c r="C186" i="1"/>
  <c r="U185" i="1"/>
  <c r="S185" i="1"/>
  <c r="Q185" i="1"/>
  <c r="M185" i="1"/>
  <c r="K185" i="1"/>
  <c r="I185" i="1"/>
  <c r="G185" i="1"/>
  <c r="C185" i="1"/>
  <c r="U184" i="1"/>
  <c r="S184" i="1"/>
  <c r="Q184" i="1"/>
  <c r="M184" i="1"/>
  <c r="K184" i="1"/>
  <c r="I184" i="1"/>
  <c r="G184" i="1"/>
  <c r="C184" i="1"/>
  <c r="S183" i="1"/>
  <c r="Q183" i="1"/>
  <c r="K183" i="1"/>
  <c r="I183" i="1"/>
  <c r="G183" i="1"/>
  <c r="C183" i="1"/>
  <c r="S182" i="1"/>
  <c r="Q182" i="1"/>
  <c r="K182" i="1"/>
  <c r="I182" i="1"/>
  <c r="G182" i="1"/>
  <c r="C182" i="1"/>
  <c r="U179" i="1"/>
  <c r="S179" i="1"/>
  <c r="Q179" i="1"/>
  <c r="M179" i="1"/>
  <c r="K179" i="1"/>
  <c r="I179" i="1"/>
  <c r="G179" i="1"/>
  <c r="C179" i="1"/>
  <c r="U178" i="1"/>
  <c r="S178" i="1"/>
  <c r="Q178" i="1"/>
  <c r="M178" i="1"/>
  <c r="K178" i="1"/>
  <c r="I178" i="1"/>
  <c r="G178" i="1"/>
  <c r="C178" i="1"/>
  <c r="U177" i="1"/>
  <c r="S177" i="1"/>
  <c r="Q177" i="1"/>
  <c r="M177" i="1"/>
  <c r="K177" i="1"/>
  <c r="I177" i="1"/>
  <c r="G177" i="1"/>
  <c r="C177" i="1"/>
  <c r="U176" i="1"/>
  <c r="S176" i="1"/>
  <c r="Q176" i="1"/>
  <c r="M176" i="1"/>
  <c r="K176" i="1"/>
  <c r="I176" i="1"/>
  <c r="G176" i="1"/>
  <c r="C176" i="1"/>
  <c r="S175" i="1"/>
  <c r="Q175" i="1"/>
  <c r="K175" i="1"/>
  <c r="I175" i="1"/>
  <c r="G175" i="1"/>
  <c r="C175" i="1"/>
  <c r="S174" i="1"/>
  <c r="Q174" i="1"/>
  <c r="K174" i="1"/>
  <c r="I174" i="1"/>
  <c r="G174" i="1"/>
  <c r="C174" i="1"/>
  <c r="U171" i="1"/>
  <c r="S171" i="1"/>
  <c r="Q171" i="1"/>
  <c r="M171" i="1"/>
  <c r="K171" i="1"/>
  <c r="I171" i="1"/>
  <c r="G171" i="1"/>
  <c r="C171" i="1"/>
  <c r="U170" i="1"/>
  <c r="S170" i="1"/>
  <c r="Q170" i="1"/>
  <c r="M170" i="1"/>
  <c r="K170" i="1"/>
  <c r="I170" i="1"/>
  <c r="G170" i="1"/>
  <c r="C170" i="1"/>
  <c r="U169" i="1"/>
  <c r="S169" i="1"/>
  <c r="Q169" i="1"/>
  <c r="M169" i="1"/>
  <c r="K169" i="1"/>
  <c r="I169" i="1"/>
  <c r="G169" i="1"/>
  <c r="C169" i="1"/>
  <c r="U168" i="1"/>
  <c r="S168" i="1"/>
  <c r="Q168" i="1"/>
  <c r="M168" i="1"/>
  <c r="K168" i="1"/>
  <c r="I168" i="1"/>
  <c r="G168" i="1"/>
  <c r="C168" i="1"/>
  <c r="S167" i="1"/>
  <c r="Q167" i="1"/>
  <c r="K167" i="1"/>
  <c r="I167" i="1"/>
  <c r="G167" i="1"/>
  <c r="C167" i="1"/>
  <c r="S166" i="1"/>
  <c r="Q166" i="1"/>
  <c r="K166" i="1"/>
  <c r="I166" i="1"/>
  <c r="G166" i="1"/>
  <c r="C166" i="1"/>
  <c r="U163" i="1"/>
  <c r="S163" i="1"/>
  <c r="Q163" i="1"/>
  <c r="M163" i="1"/>
  <c r="K163" i="1"/>
  <c r="I163" i="1"/>
  <c r="G163" i="1"/>
  <c r="C163" i="1"/>
  <c r="U162" i="1"/>
  <c r="S162" i="1"/>
  <c r="Q162" i="1"/>
  <c r="M162" i="1"/>
  <c r="K162" i="1"/>
  <c r="I162" i="1"/>
  <c r="G162" i="1"/>
  <c r="C162" i="1"/>
  <c r="U161" i="1"/>
  <c r="S161" i="1"/>
  <c r="Q161" i="1"/>
  <c r="M161" i="1"/>
  <c r="K161" i="1"/>
  <c r="I161" i="1"/>
  <c r="G161" i="1"/>
  <c r="C161" i="1"/>
  <c r="U160" i="1"/>
  <c r="S160" i="1"/>
  <c r="Q160" i="1"/>
  <c r="M160" i="1"/>
  <c r="K160" i="1"/>
  <c r="I160" i="1"/>
  <c r="G160" i="1"/>
  <c r="C160" i="1"/>
  <c r="S159" i="1"/>
  <c r="Q159" i="1"/>
  <c r="K159" i="1"/>
  <c r="I159" i="1"/>
  <c r="G159" i="1"/>
  <c r="C159" i="1"/>
  <c r="S158" i="1"/>
  <c r="Q158" i="1"/>
  <c r="K158" i="1"/>
  <c r="I158" i="1"/>
  <c r="G158" i="1"/>
  <c r="C158" i="1"/>
  <c r="U155" i="1"/>
  <c r="S155" i="1"/>
  <c r="Q155" i="1"/>
  <c r="M155" i="1"/>
  <c r="K155" i="1"/>
  <c r="I155" i="1"/>
  <c r="G155" i="1"/>
  <c r="C155" i="1"/>
  <c r="U154" i="1"/>
  <c r="S154" i="1"/>
  <c r="Q154" i="1"/>
  <c r="M154" i="1"/>
  <c r="K154" i="1"/>
  <c r="I154" i="1"/>
  <c r="G154" i="1"/>
  <c r="C154" i="1"/>
  <c r="U153" i="1"/>
  <c r="S153" i="1"/>
  <c r="Q153" i="1"/>
  <c r="M153" i="1"/>
  <c r="K153" i="1"/>
  <c r="I153" i="1"/>
  <c r="G153" i="1"/>
  <c r="C153" i="1"/>
  <c r="U152" i="1"/>
  <c r="S152" i="1"/>
  <c r="Q152" i="1"/>
  <c r="M152" i="1"/>
  <c r="K152" i="1"/>
  <c r="I152" i="1"/>
  <c r="G152" i="1"/>
  <c r="C152" i="1"/>
  <c r="S151" i="1"/>
  <c r="Q151" i="1"/>
  <c r="K151" i="1"/>
  <c r="I151" i="1"/>
  <c r="G151" i="1"/>
  <c r="C151" i="1"/>
  <c r="S150" i="1"/>
  <c r="Q150" i="1"/>
  <c r="K150" i="1"/>
  <c r="I150" i="1"/>
  <c r="G150" i="1"/>
  <c r="C150" i="1"/>
  <c r="U147" i="1"/>
  <c r="S147" i="1"/>
  <c r="Q147" i="1"/>
  <c r="M147" i="1"/>
  <c r="K147" i="1"/>
  <c r="I147" i="1"/>
  <c r="G147" i="1"/>
  <c r="C147" i="1"/>
  <c r="U146" i="1"/>
  <c r="S146" i="1"/>
  <c r="Q146" i="1"/>
  <c r="M146" i="1"/>
  <c r="K146" i="1"/>
  <c r="I146" i="1"/>
  <c r="G146" i="1"/>
  <c r="C146" i="1"/>
  <c r="U145" i="1"/>
  <c r="S145" i="1"/>
  <c r="Q145" i="1"/>
  <c r="M145" i="1"/>
  <c r="K145" i="1"/>
  <c r="I145" i="1"/>
  <c r="G145" i="1"/>
  <c r="C145" i="1"/>
  <c r="U144" i="1"/>
  <c r="S144" i="1"/>
  <c r="Q144" i="1"/>
  <c r="M144" i="1"/>
  <c r="K144" i="1"/>
  <c r="I144" i="1"/>
  <c r="G144" i="1"/>
  <c r="C144" i="1"/>
  <c r="S143" i="1"/>
  <c r="Q143" i="1"/>
  <c r="K143" i="1"/>
  <c r="I143" i="1"/>
  <c r="G143" i="1"/>
  <c r="C143" i="1"/>
  <c r="S142" i="1"/>
  <c r="Q142" i="1"/>
  <c r="K142" i="1"/>
  <c r="I142" i="1"/>
  <c r="G142" i="1"/>
  <c r="C142" i="1"/>
  <c r="U138" i="1"/>
  <c r="S138" i="1"/>
  <c r="Q138" i="1"/>
  <c r="M138" i="1"/>
  <c r="K138" i="1"/>
  <c r="I138" i="1"/>
  <c r="G138" i="1"/>
  <c r="C138" i="1"/>
  <c r="U137" i="1"/>
  <c r="S137" i="1"/>
  <c r="Q137" i="1"/>
  <c r="M137" i="1"/>
  <c r="K137" i="1"/>
  <c r="I137" i="1"/>
  <c r="G137" i="1"/>
  <c r="C137" i="1"/>
  <c r="U136" i="1"/>
  <c r="S136" i="1"/>
  <c r="Q136" i="1"/>
  <c r="M136" i="1"/>
  <c r="K136" i="1"/>
  <c r="I136" i="1"/>
  <c r="G136" i="1"/>
  <c r="C136" i="1"/>
  <c r="U135" i="1"/>
  <c r="S135" i="1"/>
  <c r="Q135" i="1"/>
  <c r="M135" i="1"/>
  <c r="K135" i="1"/>
  <c r="I135" i="1"/>
  <c r="G135" i="1"/>
  <c r="C135" i="1"/>
  <c r="S134" i="1"/>
  <c r="Q134" i="1"/>
  <c r="K134" i="1"/>
  <c r="I134" i="1"/>
  <c r="G134" i="1"/>
  <c r="C134" i="1"/>
  <c r="S133" i="1"/>
  <c r="Q133" i="1"/>
  <c r="K133" i="1"/>
  <c r="I133" i="1"/>
  <c r="G133" i="1"/>
  <c r="C133" i="1"/>
  <c r="U130" i="1"/>
  <c r="S130" i="1"/>
  <c r="Q130" i="1"/>
  <c r="M130" i="1"/>
  <c r="K130" i="1"/>
  <c r="I130" i="1"/>
  <c r="G130" i="1"/>
  <c r="C130" i="1"/>
  <c r="U129" i="1"/>
  <c r="S129" i="1"/>
  <c r="Q129" i="1"/>
  <c r="M129" i="1"/>
  <c r="K129" i="1"/>
  <c r="I129" i="1"/>
  <c r="G129" i="1"/>
  <c r="C129" i="1"/>
  <c r="U128" i="1"/>
  <c r="S128" i="1"/>
  <c r="Q128" i="1"/>
  <c r="M128" i="1"/>
  <c r="K128" i="1"/>
  <c r="I128" i="1"/>
  <c r="G128" i="1"/>
  <c r="C128" i="1"/>
  <c r="U127" i="1"/>
  <c r="S127" i="1"/>
  <c r="Q127" i="1"/>
  <c r="M127" i="1"/>
  <c r="K127" i="1"/>
  <c r="I127" i="1"/>
  <c r="G127" i="1"/>
  <c r="C127" i="1"/>
  <c r="S126" i="1"/>
  <c r="Q126" i="1"/>
  <c r="K126" i="1"/>
  <c r="I126" i="1"/>
  <c r="G126" i="1"/>
  <c r="C126" i="1"/>
  <c r="S125" i="1"/>
  <c r="Q125" i="1"/>
  <c r="K125" i="1"/>
  <c r="I125" i="1"/>
  <c r="G125" i="1"/>
  <c r="C125" i="1"/>
  <c r="U122" i="1"/>
  <c r="S122" i="1"/>
  <c r="Q122" i="1"/>
  <c r="M122" i="1"/>
  <c r="K122" i="1"/>
  <c r="I122" i="1"/>
  <c r="G122" i="1"/>
  <c r="C122" i="1"/>
  <c r="U121" i="1"/>
  <c r="S121" i="1"/>
  <c r="Q121" i="1"/>
  <c r="M121" i="1"/>
  <c r="K121" i="1"/>
  <c r="I121" i="1"/>
  <c r="G121" i="1"/>
  <c r="C121" i="1"/>
  <c r="U120" i="1"/>
  <c r="S120" i="1"/>
  <c r="Q120" i="1"/>
  <c r="M120" i="1"/>
  <c r="K120" i="1"/>
  <c r="I120" i="1"/>
  <c r="G120" i="1"/>
  <c r="C120" i="1"/>
  <c r="U119" i="1"/>
  <c r="S119" i="1"/>
  <c r="Q119" i="1"/>
  <c r="M119" i="1"/>
  <c r="K119" i="1"/>
  <c r="I119" i="1"/>
  <c r="G119" i="1"/>
  <c r="C119" i="1"/>
  <c r="S118" i="1"/>
  <c r="Q118" i="1"/>
  <c r="K118" i="1"/>
  <c r="I118" i="1"/>
  <c r="G118" i="1"/>
  <c r="C118" i="1"/>
  <c r="S117" i="1"/>
  <c r="Q117" i="1"/>
  <c r="K117" i="1"/>
  <c r="I117" i="1"/>
  <c r="G117" i="1"/>
  <c r="C117" i="1"/>
  <c r="U114" i="1"/>
  <c r="S114" i="1"/>
  <c r="Q114" i="1"/>
  <c r="M114" i="1"/>
  <c r="K114" i="1"/>
  <c r="I114" i="1"/>
  <c r="G114" i="1"/>
  <c r="C114" i="1"/>
  <c r="U113" i="1"/>
  <c r="S113" i="1"/>
  <c r="Q113" i="1"/>
  <c r="M113" i="1"/>
  <c r="K113" i="1"/>
  <c r="I113" i="1"/>
  <c r="G113" i="1"/>
  <c r="C113" i="1"/>
  <c r="U112" i="1"/>
  <c r="S112" i="1"/>
  <c r="Q112" i="1"/>
  <c r="M112" i="1"/>
  <c r="K112" i="1"/>
  <c r="I112" i="1"/>
  <c r="G112" i="1"/>
  <c r="C112" i="1"/>
  <c r="U111" i="1"/>
  <c r="S111" i="1"/>
  <c r="Q111" i="1"/>
  <c r="M111" i="1"/>
  <c r="K111" i="1"/>
  <c r="I111" i="1"/>
  <c r="G111" i="1"/>
  <c r="C111" i="1"/>
  <c r="S110" i="1"/>
  <c r="Q110" i="1"/>
  <c r="K110" i="1"/>
  <c r="I110" i="1"/>
  <c r="G110" i="1"/>
  <c r="C110" i="1"/>
  <c r="S109" i="1"/>
  <c r="Q109" i="1"/>
  <c r="K109" i="1"/>
  <c r="I109" i="1"/>
  <c r="G109" i="1"/>
  <c r="C109" i="1"/>
  <c r="U105" i="1"/>
  <c r="S105" i="1"/>
  <c r="Q105" i="1"/>
  <c r="M105" i="1"/>
  <c r="K105" i="1"/>
  <c r="I105" i="1"/>
  <c r="G105" i="1"/>
  <c r="C105" i="1"/>
  <c r="U104" i="1"/>
  <c r="S104" i="1"/>
  <c r="Q104" i="1"/>
  <c r="M104" i="1"/>
  <c r="K104" i="1"/>
  <c r="I104" i="1"/>
  <c r="G104" i="1"/>
  <c r="C104" i="1"/>
  <c r="U103" i="1"/>
  <c r="S103" i="1"/>
  <c r="Q103" i="1"/>
  <c r="M103" i="1"/>
  <c r="K103" i="1"/>
  <c r="I103" i="1"/>
  <c r="G103" i="1"/>
  <c r="C103" i="1"/>
  <c r="S102" i="1"/>
  <c r="Q102" i="1"/>
  <c r="K102" i="1"/>
  <c r="I102" i="1"/>
  <c r="G102" i="1"/>
  <c r="C102" i="1"/>
  <c r="S101" i="1"/>
  <c r="Q101" i="1"/>
  <c r="K101" i="1"/>
  <c r="I101" i="1"/>
  <c r="G101" i="1"/>
  <c r="C101" i="1"/>
  <c r="U97" i="1"/>
  <c r="S97" i="1"/>
  <c r="Q97" i="1"/>
  <c r="M97" i="1"/>
  <c r="K97" i="1"/>
  <c r="I97" i="1"/>
  <c r="G97" i="1"/>
  <c r="C97" i="1"/>
  <c r="U96" i="1"/>
  <c r="S96" i="1"/>
  <c r="Q96" i="1"/>
  <c r="M96" i="1"/>
  <c r="K96" i="1"/>
  <c r="I96" i="1"/>
  <c r="G96" i="1"/>
  <c r="C96" i="1"/>
  <c r="U95" i="1"/>
  <c r="S95" i="1"/>
  <c r="Q95" i="1"/>
  <c r="M95" i="1"/>
  <c r="K95" i="1"/>
  <c r="I95" i="1"/>
  <c r="G95" i="1"/>
  <c r="C95" i="1"/>
  <c r="U94" i="1"/>
  <c r="S94" i="1"/>
  <c r="Q94" i="1"/>
  <c r="M94" i="1"/>
  <c r="K94" i="1"/>
  <c r="I94" i="1"/>
  <c r="G94" i="1"/>
  <c r="C94" i="1"/>
  <c r="S93" i="1"/>
  <c r="Q93" i="1"/>
  <c r="K93" i="1"/>
  <c r="I93" i="1"/>
  <c r="G93" i="1"/>
  <c r="C93" i="1"/>
  <c r="U89" i="1"/>
  <c r="S89" i="1"/>
  <c r="Q89" i="1"/>
  <c r="M89" i="1"/>
  <c r="K89" i="1"/>
  <c r="I89" i="1"/>
  <c r="G89" i="1"/>
  <c r="C89" i="1"/>
  <c r="U88" i="1"/>
  <c r="S88" i="1"/>
  <c r="Q88" i="1"/>
  <c r="M88" i="1"/>
  <c r="K88" i="1"/>
  <c r="I88" i="1"/>
  <c r="G88" i="1"/>
  <c r="C88" i="1"/>
  <c r="U87" i="1"/>
  <c r="S87" i="1"/>
  <c r="Q87" i="1"/>
  <c r="M87" i="1"/>
  <c r="K87" i="1"/>
  <c r="I87" i="1"/>
  <c r="G87" i="1"/>
  <c r="C87" i="1"/>
  <c r="U83" i="1"/>
  <c r="S83" i="1"/>
  <c r="Q83" i="1"/>
  <c r="M83" i="1"/>
  <c r="K83" i="1"/>
  <c r="I83" i="1"/>
  <c r="G83" i="1"/>
  <c r="C83" i="1"/>
  <c r="U82" i="1"/>
  <c r="S82" i="1"/>
  <c r="Q82" i="1"/>
  <c r="M82" i="1"/>
  <c r="K82" i="1"/>
  <c r="I82" i="1"/>
  <c r="G82" i="1"/>
  <c r="C82" i="1"/>
  <c r="U81" i="1"/>
  <c r="S81" i="1"/>
  <c r="Q81" i="1"/>
  <c r="M81" i="1"/>
  <c r="K81" i="1"/>
  <c r="I81" i="1"/>
  <c r="G81" i="1"/>
  <c r="C81" i="1"/>
  <c r="U80" i="1"/>
  <c r="S80" i="1"/>
  <c r="Q80" i="1"/>
  <c r="M80" i="1"/>
  <c r="K80" i="1"/>
  <c r="I80" i="1"/>
  <c r="G80" i="1"/>
  <c r="C80" i="1"/>
  <c r="S79" i="1"/>
  <c r="Q79" i="1"/>
  <c r="K79" i="1"/>
  <c r="I79" i="1"/>
  <c r="G79" i="1"/>
  <c r="C79" i="1"/>
  <c r="S78" i="1"/>
  <c r="Q78" i="1"/>
  <c r="K78" i="1"/>
  <c r="I78" i="1"/>
  <c r="G78" i="1"/>
  <c r="C78" i="1"/>
  <c r="U74" i="1"/>
  <c r="S74" i="1"/>
  <c r="Q74" i="1"/>
  <c r="M74" i="1"/>
  <c r="K74" i="1"/>
  <c r="I74" i="1"/>
  <c r="G74" i="1"/>
  <c r="C74" i="1"/>
  <c r="U73" i="1"/>
  <c r="S73" i="1"/>
  <c r="Q73" i="1"/>
  <c r="M73" i="1"/>
  <c r="K73" i="1"/>
  <c r="I73" i="1"/>
  <c r="G73" i="1"/>
  <c r="C73" i="1"/>
  <c r="U70" i="1"/>
  <c r="S70" i="1"/>
  <c r="Q70" i="1"/>
  <c r="M70" i="1"/>
  <c r="K70" i="1"/>
  <c r="I70" i="1"/>
  <c r="G70" i="1"/>
  <c r="C70" i="1"/>
  <c r="U69" i="1"/>
  <c r="S69" i="1"/>
  <c r="Q69" i="1"/>
  <c r="M69" i="1"/>
  <c r="K69" i="1"/>
  <c r="I69" i="1"/>
  <c r="G69" i="1"/>
  <c r="C69" i="1"/>
  <c r="U68" i="1"/>
  <c r="S68" i="1"/>
  <c r="Q68" i="1"/>
  <c r="M68" i="1"/>
  <c r="K68" i="1"/>
  <c r="I68" i="1"/>
  <c r="G68" i="1"/>
  <c r="C68" i="1"/>
  <c r="U67" i="1"/>
  <c r="S67" i="1"/>
  <c r="Q67" i="1"/>
  <c r="M67" i="1"/>
  <c r="K67" i="1"/>
  <c r="I67" i="1"/>
  <c r="G67" i="1"/>
  <c r="C67" i="1"/>
  <c r="S66" i="1"/>
  <c r="Q66" i="1"/>
  <c r="K66" i="1"/>
  <c r="I66" i="1"/>
  <c r="G66" i="1"/>
  <c r="C66" i="1"/>
  <c r="S65" i="1"/>
  <c r="Q65" i="1"/>
  <c r="K65" i="1"/>
  <c r="I65" i="1"/>
  <c r="G65" i="1"/>
  <c r="C65" i="1"/>
  <c r="U62" i="1"/>
  <c r="S62" i="1"/>
  <c r="Q62" i="1"/>
  <c r="M62" i="1"/>
  <c r="K62" i="1"/>
  <c r="I62" i="1"/>
  <c r="G62" i="1"/>
  <c r="C62" i="1"/>
  <c r="U61" i="1"/>
  <c r="S61" i="1"/>
  <c r="Q61" i="1"/>
  <c r="M61" i="1"/>
  <c r="K61" i="1"/>
  <c r="I61" i="1"/>
  <c r="G61" i="1"/>
  <c r="C61" i="1"/>
  <c r="U60" i="1"/>
  <c r="S60" i="1"/>
  <c r="Q60" i="1"/>
  <c r="M60" i="1"/>
  <c r="K60" i="1"/>
  <c r="I60" i="1"/>
  <c r="G60" i="1"/>
  <c r="C60" i="1"/>
  <c r="U59" i="1"/>
  <c r="S59" i="1"/>
  <c r="Q59" i="1"/>
  <c r="M59" i="1"/>
  <c r="K59" i="1"/>
  <c r="I59" i="1"/>
  <c r="G59" i="1"/>
  <c r="C59" i="1"/>
  <c r="S58" i="1"/>
  <c r="Q58" i="1"/>
  <c r="K58" i="1"/>
  <c r="I58" i="1"/>
  <c r="G58" i="1"/>
  <c r="C58" i="1"/>
  <c r="S57" i="1"/>
  <c r="Q57" i="1"/>
  <c r="K57" i="1"/>
  <c r="I57" i="1"/>
  <c r="G57" i="1"/>
  <c r="C57" i="1"/>
  <c r="U53" i="1"/>
  <c r="S53" i="1"/>
  <c r="Q53" i="1"/>
  <c r="M53" i="1"/>
  <c r="K53" i="1"/>
  <c r="I53" i="1"/>
  <c r="G53" i="1"/>
  <c r="C53" i="1"/>
  <c r="U52" i="1"/>
  <c r="S52" i="1"/>
  <c r="Q52" i="1"/>
  <c r="M52" i="1"/>
  <c r="K52" i="1"/>
  <c r="I52" i="1"/>
  <c r="G52" i="1"/>
  <c r="C52" i="1"/>
  <c r="U51" i="1"/>
  <c r="S51" i="1"/>
  <c r="Q51" i="1"/>
  <c r="M51" i="1"/>
  <c r="K51" i="1"/>
  <c r="I51" i="1"/>
  <c r="G51" i="1"/>
  <c r="C51" i="1"/>
  <c r="U50" i="1"/>
  <c r="S50" i="1"/>
  <c r="Q50" i="1"/>
  <c r="M50" i="1"/>
  <c r="K50" i="1"/>
  <c r="I50" i="1"/>
  <c r="G50" i="1"/>
  <c r="C50" i="1"/>
  <c r="S49" i="1"/>
  <c r="Q49" i="1"/>
  <c r="K49" i="1"/>
  <c r="I49" i="1"/>
  <c r="G49" i="1"/>
  <c r="C49" i="1"/>
  <c r="S48" i="1"/>
  <c r="Q48" i="1"/>
  <c r="K48" i="1"/>
  <c r="I48" i="1"/>
  <c r="G48" i="1"/>
  <c r="C48" i="1"/>
  <c r="U44" i="1"/>
  <c r="S44" i="1"/>
  <c r="Q44" i="1"/>
  <c r="M44" i="1"/>
  <c r="K44" i="1"/>
  <c r="I44" i="1"/>
  <c r="G44" i="1"/>
  <c r="C44" i="1"/>
  <c r="U43" i="1"/>
  <c r="S43" i="1"/>
  <c r="Q43" i="1"/>
  <c r="M43" i="1"/>
  <c r="K43" i="1"/>
  <c r="I43" i="1"/>
  <c r="G43" i="1"/>
  <c r="C43" i="1"/>
  <c r="U39" i="1"/>
  <c r="S39" i="1"/>
  <c r="Q39" i="1"/>
  <c r="M39" i="1"/>
  <c r="K39" i="1"/>
  <c r="I39" i="1"/>
  <c r="G39" i="1"/>
  <c r="C39" i="1"/>
  <c r="U38" i="1"/>
  <c r="S38" i="1"/>
  <c r="Q38" i="1"/>
  <c r="M38" i="1"/>
  <c r="K38" i="1"/>
  <c r="I38" i="1"/>
  <c r="G38" i="1"/>
  <c r="C38" i="1"/>
  <c r="U37" i="1"/>
  <c r="S37" i="1"/>
  <c r="Q37" i="1"/>
  <c r="M37" i="1"/>
  <c r="K37" i="1"/>
  <c r="I37" i="1"/>
  <c r="G37" i="1"/>
  <c r="C37" i="1"/>
  <c r="S36" i="1"/>
  <c r="Q36" i="1"/>
  <c r="K36" i="1"/>
  <c r="I36" i="1"/>
  <c r="G36" i="1"/>
  <c r="C36" i="1"/>
  <c r="S35" i="1"/>
  <c r="Q35" i="1"/>
  <c r="K35" i="1"/>
  <c r="I35" i="1"/>
  <c r="G35" i="1"/>
  <c r="C35" i="1"/>
  <c r="U31" i="1"/>
  <c r="S31" i="1"/>
  <c r="Q31" i="1"/>
  <c r="M31" i="1"/>
  <c r="K31" i="1"/>
  <c r="I31" i="1"/>
  <c r="G31" i="1"/>
  <c r="C31" i="1"/>
  <c r="U30" i="1"/>
  <c r="S30" i="1"/>
  <c r="C30" i="1"/>
  <c r="U29" i="1"/>
  <c r="S29" i="1"/>
  <c r="C29" i="1"/>
  <c r="U28" i="1"/>
  <c r="S28" i="1"/>
  <c r="U25" i="1"/>
  <c r="S25" i="1"/>
  <c r="Q25" i="1"/>
  <c r="M25" i="1"/>
  <c r="K25" i="1"/>
  <c r="I25" i="1"/>
  <c r="G25" i="1"/>
  <c r="C25" i="1"/>
  <c r="U24" i="1"/>
  <c r="S24" i="1"/>
  <c r="Q24" i="1"/>
  <c r="M24" i="1"/>
  <c r="K24" i="1"/>
  <c r="I24" i="1"/>
  <c r="G24" i="1"/>
  <c r="C24" i="1"/>
  <c r="U23" i="1"/>
  <c r="S23" i="1"/>
  <c r="Q23" i="1"/>
  <c r="M23" i="1"/>
  <c r="K23" i="1"/>
  <c r="I23" i="1"/>
  <c r="G23" i="1"/>
  <c r="C23" i="1"/>
  <c r="U22" i="1"/>
  <c r="S22" i="1"/>
  <c r="Q22" i="1"/>
  <c r="M22" i="1"/>
  <c r="K22" i="1"/>
  <c r="I22" i="1"/>
  <c r="G22" i="1"/>
  <c r="C22" i="1"/>
  <c r="S21" i="1"/>
  <c r="Q21" i="1"/>
  <c r="K21" i="1"/>
  <c r="I21" i="1"/>
  <c r="G21" i="1"/>
  <c r="C21" i="1"/>
  <c r="S20" i="1"/>
  <c r="Q20" i="1"/>
  <c r="K20" i="1"/>
  <c r="I20" i="1"/>
  <c r="G20" i="1"/>
  <c r="C20" i="1"/>
  <c r="U17" i="1"/>
  <c r="S17" i="1"/>
  <c r="Q17" i="1"/>
  <c r="M17" i="1"/>
  <c r="K17" i="1"/>
  <c r="I17" i="1"/>
  <c r="G17" i="1"/>
  <c r="C17" i="1"/>
  <c r="U16" i="1"/>
  <c r="S16" i="1"/>
  <c r="Q16" i="1"/>
  <c r="M16" i="1"/>
  <c r="K16" i="1"/>
  <c r="I16" i="1"/>
  <c r="G16" i="1"/>
  <c r="C16" i="1"/>
  <c r="U15" i="1"/>
  <c r="S15" i="1"/>
  <c r="Q15" i="1"/>
  <c r="M15" i="1"/>
  <c r="K15" i="1"/>
  <c r="I15" i="1"/>
  <c r="G15" i="1"/>
  <c r="C15" i="1"/>
  <c r="U14" i="1"/>
  <c r="S14" i="1"/>
  <c r="Q14" i="1"/>
  <c r="M14" i="1"/>
  <c r="K14" i="1"/>
  <c r="I14" i="1"/>
  <c r="G14" i="1"/>
  <c r="C14" i="1"/>
  <c r="S13" i="1"/>
  <c r="Q13" i="1"/>
  <c r="K13" i="1"/>
  <c r="I13" i="1"/>
  <c r="G13" i="1"/>
  <c r="C13" i="1"/>
  <c r="S12" i="1"/>
  <c r="Q12" i="1"/>
  <c r="K12" i="1"/>
  <c r="I12" i="1"/>
  <c r="G12" i="1"/>
  <c r="C12" i="1"/>
  <c r="I227" i="1" l="1"/>
  <c r="S230" i="1"/>
  <c r="I231" i="1"/>
</calcChain>
</file>

<file path=xl/sharedStrings.xml><?xml version="1.0" encoding="utf-8"?>
<sst xmlns="http://schemas.openxmlformats.org/spreadsheetml/2006/main" count="211" uniqueCount="64">
  <si>
    <t>House of Commons Procedure Committee</t>
  </si>
  <si>
    <t>Data on Departmental performance in answering written Parliamentary questions, Sessions 2015-16, 2016-17, 2017-19, 2019, 2019-21 and 2021-22</t>
  </si>
  <si>
    <t>Ordered by the House of Commons to be published, 20 July 2022</t>
  </si>
  <si>
    <t>Published on 27 July 2022 by authority of the House of Commons, HC 385</t>
  </si>
  <si>
    <r>
      <t xml:space="preserve">to accompany the Committee's Second Report of Session 2022-23, </t>
    </r>
    <r>
      <rPr>
        <b/>
        <i/>
        <sz val="12"/>
        <color rgb="FF000000"/>
        <rFont val="Calibri"/>
        <family val="2"/>
      </rPr>
      <t>Written parliamentary questions: Departmental performance in Session 2021-22</t>
    </r>
    <r>
      <rPr>
        <b/>
        <sz val="12"/>
        <color rgb="FF000000"/>
        <rFont val="Calibri"/>
        <family val="2"/>
      </rPr>
      <t>, HC 385</t>
    </r>
  </si>
  <si>
    <t>Data provided by House of Commons Table Office from Q&amp;A question management system</t>
  </si>
  <si>
    <t>Session</t>
  </si>
  <si>
    <t xml:space="preserve">Answering Department </t>
  </si>
  <si>
    <t>Total questions tabled for written answer</t>
  </si>
  <si>
    <t>Questions tabled for ordinary written answer</t>
  </si>
  <si>
    <t>Answered within 5 day target</t>
  </si>
  <si>
    <t>%</t>
  </si>
  <si>
    <t>Answered within 10 day target</t>
  </si>
  <si>
    <t>Answered after 10 day target</t>
  </si>
  <si>
    <t>Unanswered after 10 day target</t>
  </si>
  <si>
    <t>Questions tabled for named day answer</t>
  </si>
  <si>
    <t>Answered on named day</t>
  </si>
  <si>
    <t>Answered after named day</t>
  </si>
  <si>
    <t>Unanswered after named day</t>
  </si>
  <si>
    <t>Attorney General</t>
  </si>
  <si>
    <t>2021-22</t>
  </si>
  <si>
    <t>2019-21</t>
  </si>
  <si>
    <t>2017-19</t>
  </si>
  <si>
    <t>2016-17</t>
  </si>
  <si>
    <t>2015-16</t>
  </si>
  <si>
    <t>Cabinet Office</t>
  </si>
  <si>
    <t xml:space="preserve">2017-19 </t>
  </si>
  <si>
    <t>Chancellor of the Duchy of Lancaster</t>
  </si>
  <si>
    <t>N/A</t>
  </si>
  <si>
    <t>Not a Commons answering body in 2015-16</t>
  </si>
  <si>
    <t>Department for Business, Energy and Industrial Strategy</t>
  </si>
  <si>
    <t>Department reconstituted on 18 July 2017 from DBIS and DECC</t>
  </si>
  <si>
    <t>Department for Business, Innovation and Skills</t>
  </si>
  <si>
    <t>Department reconstituted on 18 July 2017 as Department for Business, Energy and Industrial Strategy</t>
  </si>
  <si>
    <t>Department of Levelling Up, Housing and Communities</t>
  </si>
  <si>
    <t>Previously the Ministry of Housing, Communities and Local Government</t>
  </si>
  <si>
    <t>Department for Digital, Culture, Media and Sport</t>
  </si>
  <si>
    <t>Department for Education</t>
  </si>
  <si>
    <t>Department for Energy and Climate Change</t>
  </si>
  <si>
    <t>Department ceased operation on 17 July 2017</t>
  </si>
  <si>
    <t>Department for Environment, Food and Rural Affairs</t>
  </si>
  <si>
    <t>Department for Exiting the European Union</t>
  </si>
  <si>
    <t>Department created on 18 July 2017; abolished 31 January 2020</t>
  </si>
  <si>
    <t>Department for International Development</t>
  </si>
  <si>
    <t>Department incorporated with Foreign and Commonwealth Office, 2 September 2020</t>
  </si>
  <si>
    <t>Department for International Trade</t>
  </si>
  <si>
    <t>Department created on 18 July 2017</t>
  </si>
  <si>
    <t>Department for Transport</t>
  </si>
  <si>
    <t>Department for Work and Pensions</t>
  </si>
  <si>
    <t>Department of Health and Social Care</t>
  </si>
  <si>
    <t>Foreign, Commonwealth and Development Office</t>
  </si>
  <si>
    <t>Department for International Development incorporated within FCDO, 2 September 2020</t>
  </si>
  <si>
    <t>Government Equalities Office</t>
  </si>
  <si>
    <t>HM Treasury</t>
  </si>
  <si>
    <t>Home Office</t>
  </si>
  <si>
    <t>Leader of the House</t>
  </si>
  <si>
    <t>Ministry of Defence</t>
  </si>
  <si>
    <t>Ministry of Justice</t>
  </si>
  <si>
    <t>Northern Ireland Office</t>
  </si>
  <si>
    <t>Prime Minister</t>
  </si>
  <si>
    <t>Scotland Office</t>
  </si>
  <si>
    <t>Wales Office</t>
  </si>
  <si>
    <t>President of COP26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</si>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</sst>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rgb="FFB4C6E7"/>
        <bgColor rgb="FFB4C6E7"/>
      </patternFill>
    </fill>
    <fill>
      <patternFill patternType="solid">
        <fgColor rgb="FFFFE699"/>
        <bgColor rgb="FFFFE699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/>
    </xf>
    <xf numFmtId="0" fontId="6" fillId="0" borderId="0" xfId="0" applyFont="1"/>
    <xf numFmtId="0" fontId="2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164" fontId="0" fillId="0" borderId="0" xfId="0" applyNumberFormat="1" applyAlignment="1">
      <alignment horizontal="right"/>
    </xf>
    <xf numFmtId="0" fontId="1" fillId="3" borderId="0" xfId="0" applyFont="1" applyFill="1" applyAlignment="1">
      <alignment vertical="top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164" fontId="0" fillId="3" borderId="0" xfId="0" applyNumberFormat="1" applyFill="1" applyAlignment="1">
      <alignment horizontal="right"/>
    </xf>
    <xf numFmtId="164" fontId="0" fillId="3" borderId="0" xfId="0" applyNumberFormat="1" applyFill="1"/>
    <xf numFmtId="0" fontId="0" fillId="3" borderId="0" xfId="0" applyFill="1"/>
    <xf numFmtId="0" fontId="1" fillId="4" borderId="0" xfId="0" applyFont="1" applyFill="1" applyAlignment="1">
      <alignment vertical="top"/>
    </xf>
    <xf numFmtId="0" fontId="2" fillId="4" borderId="0" xfId="0" applyFont="1" applyFill="1" applyAlignment="1">
      <alignment wrapText="1"/>
    </xf>
    <xf numFmtId="0" fontId="5" fillId="4" borderId="0" xfId="0" applyFont="1" applyFill="1" applyAlignment="1">
      <alignment horizontal="right"/>
    </xf>
    <xf numFmtId="0" fontId="5" fillId="4" borderId="0" xfId="0" applyFont="1" applyFill="1"/>
    <xf numFmtId="0" fontId="5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164" fontId="0" fillId="4" borderId="0" xfId="0" applyNumberFormat="1" applyFill="1" applyAlignment="1">
      <alignment horizontal="right"/>
    </xf>
    <xf numFmtId="164" fontId="0" fillId="4" borderId="0" xfId="0" applyNumberFormat="1" applyFill="1"/>
    <xf numFmtId="0" fontId="0" fillId="4" borderId="0" xfId="0" applyFill="1"/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0" fontId="2" fillId="3" borderId="0" xfId="0" applyFont="1" applyFill="1" applyAlignment="1">
      <alignment horizontal="left" wrapText="1"/>
    </xf>
    <xf numFmtId="0" fontId="0" fillId="3" borderId="0" xfId="0" applyFill="1" applyAlignment="1">
      <alignment horizontal="left"/>
    </xf>
    <xf numFmtId="0" fontId="4" fillId="0" borderId="0" xfId="0" applyFont="1" applyAlignment="1">
      <alignment wrapText="1"/>
    </xf>
    <xf numFmtId="0" fontId="1" fillId="5" borderId="0" xfId="0" applyFont="1" applyFill="1" applyAlignment="1">
      <alignment vertical="top"/>
    </xf>
    <xf numFmtId="0" fontId="0" fillId="5" borderId="0" xfId="0" applyFill="1"/>
    <xf numFmtId="0" fontId="5" fillId="5" borderId="0" xfId="0" applyFont="1" applyFill="1"/>
    <xf numFmtId="164" fontId="0" fillId="5" borderId="0" xfId="0" applyNumberFormat="1" applyFill="1" applyAlignment="1">
      <alignment horizontal="right"/>
    </xf>
    <xf numFmtId="164" fontId="0" fillId="5" borderId="0" xfId="0" applyNumberFormat="1" applyFill="1"/>
    <xf numFmtId="0" fontId="5" fillId="5" borderId="0" xfId="0" applyFont="1" applyFill="1" applyAlignment="1">
      <alignment horizontal="right"/>
    </xf>
    <xf numFmtId="0" fontId="2" fillId="4" borderId="0" xfId="0" applyFont="1" applyFill="1" applyAlignment="1">
      <alignment horizontal="left" wrapText="1"/>
    </xf>
    <xf numFmtId="0" fontId="0" fillId="4" borderId="0" xfId="0" applyFill="1" applyAlignment="1">
      <alignment horizontal="right" wrapText="1"/>
    </xf>
    <xf numFmtId="0" fontId="0" fillId="4" borderId="0" xfId="0" applyFill="1" applyAlignment="1">
      <alignment horizontal="right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right"/>
    </xf>
    <xf numFmtId="0" fontId="0" fillId="0" borderId="0" xfId="0" applyFill="1"/>
    <xf numFmtId="0" fontId="5" fillId="0" borderId="0" xfId="0" applyFont="1" applyFill="1"/>
    <xf numFmtId="164" fontId="0" fillId="0" borderId="0" xfId="0" applyNumberFormat="1" applyFill="1" applyAlignment="1">
      <alignment horizontal="right"/>
    </xf>
    <xf numFmtId="164" fontId="0" fillId="0" borderId="0" xfId="0" applyNumberFormat="1" applyFill="1"/>
    <xf numFmtId="0" fontId="3" fillId="2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1" fillId="3" borderId="0" xfId="0" applyFont="1" applyFill="1" applyAlignment="1">
      <alignment horizontal="left" vertical="top"/>
    </xf>
    <xf numFmtId="0" fontId="2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2"/>
  <sheetViews>
    <sheetView tabSelected="1" workbookViewId="0">
      <selection activeCell="B7" sqref="B7:P7"/>
    </sheetView>
  </sheetViews>
  <sheetFormatPr defaultRowHeight="15.75" x14ac:dyDescent="0.35"/>
  <cols>
    <col min="1" max="1" width="14.453125" style="1" customWidth="1"/>
    <col min="2" max="2" width="36.81640625" style="4" customWidth="1"/>
    <col min="3" max="3" width="20.1796875" customWidth="1"/>
    <col min="4" max="4" width="7.453125" customWidth="1"/>
    <col min="5" max="5" width="21.36328125" style="5" customWidth="1"/>
    <col min="6" max="6" width="15.81640625" customWidth="1"/>
    <col min="7" max="7" width="7.7265625" customWidth="1"/>
    <col min="8" max="8" width="16.7265625" customWidth="1"/>
    <col min="9" max="9" width="7.1796875" customWidth="1"/>
    <col min="10" max="10" width="17.81640625" customWidth="1"/>
    <col min="11" max="11" width="6.81640625" customWidth="1"/>
    <col min="12" max="12" width="15.81640625" customWidth="1"/>
    <col min="13" max="13" width="6.90625" style="6" customWidth="1"/>
    <col min="14" max="14" width="8.7265625" customWidth="1"/>
    <col min="15" max="15" width="18.81640625" style="5" customWidth="1"/>
    <col min="16" max="16" width="14.7265625" customWidth="1"/>
    <col min="17" max="17" width="6.54296875" style="3" customWidth="1"/>
    <col min="18" max="18" width="19.1796875" customWidth="1"/>
    <col min="19" max="19" width="10.90625" customWidth="1"/>
    <col min="20" max="20" width="18.90625" customWidth="1"/>
    <col min="21" max="21" width="7.7265625" customWidth="1"/>
    <col min="22" max="22" width="6.26953125" customWidth="1"/>
    <col min="23" max="23" width="8.7265625" customWidth="1"/>
  </cols>
  <sheetData>
    <row r="1" spans="1:22" ht="15.75" customHeight="1" x14ac:dyDescent="0.35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22" ht="15.75" customHeight="1" x14ac:dyDescent="0.35">
      <c r="B2" s="69" t="s">
        <v>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22" ht="15.75" customHeight="1" x14ac:dyDescent="0.35">
      <c r="B3" s="69" t="s">
        <v>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22" ht="15.75" customHeight="1" x14ac:dyDescent="0.35">
      <c r="B4" s="69" t="s">
        <v>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22" ht="15.75" customHeight="1" x14ac:dyDescent="0.35">
      <c r="B5" s="69" t="s">
        <v>4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22" ht="15.75" customHeigh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22" ht="15.75" customHeight="1" x14ac:dyDescent="0.35">
      <c r="B7" s="70" t="s">
        <v>5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22" ht="22.5" customHeight="1" x14ac:dyDescent="0.35"/>
    <row r="9" spans="1:22" s="13" customFormat="1" ht="50.25" customHeight="1" x14ac:dyDescent="0.35">
      <c r="A9" s="7" t="s">
        <v>6</v>
      </c>
      <c r="B9" s="8" t="s">
        <v>7</v>
      </c>
      <c r="C9" s="8" t="s">
        <v>8</v>
      </c>
      <c r="D9" s="9"/>
      <c r="E9" s="8" t="s">
        <v>9</v>
      </c>
      <c r="F9" s="10" t="s">
        <v>10</v>
      </c>
      <c r="G9" s="11" t="s">
        <v>11</v>
      </c>
      <c r="H9" s="10" t="s">
        <v>12</v>
      </c>
      <c r="I9" s="11" t="s">
        <v>11</v>
      </c>
      <c r="J9" s="10" t="s">
        <v>13</v>
      </c>
      <c r="K9" s="11" t="s">
        <v>11</v>
      </c>
      <c r="L9" s="10" t="s">
        <v>14</v>
      </c>
      <c r="M9" s="12" t="s">
        <v>11</v>
      </c>
      <c r="O9" s="8" t="s">
        <v>15</v>
      </c>
      <c r="P9" s="10" t="s">
        <v>16</v>
      </c>
      <c r="Q9" s="11" t="s">
        <v>11</v>
      </c>
      <c r="R9" s="10" t="s">
        <v>17</v>
      </c>
      <c r="S9" s="11" t="s">
        <v>11</v>
      </c>
      <c r="T9" s="10" t="s">
        <v>18</v>
      </c>
      <c r="U9" s="11" t="s">
        <v>11</v>
      </c>
    </row>
    <row r="10" spans="1:22" s="19" customFormat="1" ht="20.25" customHeight="1" x14ac:dyDescent="0.35">
      <c r="A10" s="14"/>
      <c r="B10" s="4"/>
      <c r="C10" s="4"/>
      <c r="D10" s="15"/>
      <c r="E10" s="4"/>
      <c r="F10" s="16"/>
      <c r="G10" s="17"/>
      <c r="H10" s="16"/>
      <c r="I10" s="17"/>
      <c r="J10" s="16"/>
      <c r="K10" s="17"/>
      <c r="L10" s="16"/>
      <c r="M10" s="18"/>
      <c r="O10" s="4"/>
      <c r="P10" s="16"/>
      <c r="Q10" s="17"/>
      <c r="R10" s="16"/>
      <c r="S10" s="17"/>
      <c r="T10" s="16"/>
      <c r="U10" s="17"/>
    </row>
    <row r="11" spans="1:22" ht="15.5" x14ac:dyDescent="0.35">
      <c r="B11" s="20" t="s">
        <v>19</v>
      </c>
      <c r="C11" s="21"/>
      <c r="D11" s="5"/>
      <c r="E11" s="21"/>
      <c r="F11" s="22"/>
      <c r="G11" s="23"/>
      <c r="H11" s="22"/>
      <c r="I11" s="23"/>
      <c r="J11" s="22"/>
      <c r="K11" s="23"/>
      <c r="L11" s="22"/>
      <c r="M11" s="24"/>
      <c r="O11" s="21"/>
      <c r="P11" s="22"/>
    </row>
    <row r="12" spans="1:22" s="33" customFormat="1" ht="15.5" x14ac:dyDescent="0.35">
      <c r="A12" s="25" t="s">
        <v>20</v>
      </c>
      <c r="B12" s="26"/>
      <c r="C12" s="27">
        <f t="shared" ref="C12:C17" si="0">O12+E12</f>
        <v>157</v>
      </c>
      <c r="D12" s="28"/>
      <c r="E12" s="29">
        <v>94</v>
      </c>
      <c r="F12" s="30">
        <v>92</v>
      </c>
      <c r="G12" s="31">
        <f t="shared" ref="G12:G17" si="1">F12/E12</f>
        <v>0.97872340425531912</v>
      </c>
      <c r="H12" s="30">
        <v>2</v>
      </c>
      <c r="I12" s="31">
        <f t="shared" ref="I12:I17" si="2">H12/E12</f>
        <v>2.1276595744680851E-2</v>
      </c>
      <c r="J12" s="30">
        <v>0</v>
      </c>
      <c r="K12" s="32">
        <f t="shared" ref="K12:K17" si="3">J12/E12</f>
        <v>0</v>
      </c>
      <c r="L12" s="30"/>
      <c r="M12" s="31"/>
      <c r="O12" s="29">
        <v>63</v>
      </c>
      <c r="P12" s="30">
        <v>62</v>
      </c>
      <c r="Q12" s="31">
        <f t="shared" ref="Q12:Q17" si="4">P12/O12</f>
        <v>0.98412698412698407</v>
      </c>
      <c r="R12" s="33">
        <v>1</v>
      </c>
      <c r="S12" s="31">
        <f t="shared" ref="S12:S17" si="5">R12/O12</f>
        <v>1.5873015873015872E-2</v>
      </c>
    </row>
    <row r="13" spans="1:22" s="42" customFormat="1" ht="15.5" x14ac:dyDescent="0.35">
      <c r="A13" s="34" t="s">
        <v>21</v>
      </c>
      <c r="B13" s="35"/>
      <c r="C13" s="36">
        <f t="shared" si="0"/>
        <v>171</v>
      </c>
      <c r="D13" s="37"/>
      <c r="E13" s="38">
        <v>93</v>
      </c>
      <c r="F13" s="39">
        <v>76</v>
      </c>
      <c r="G13" s="40">
        <f t="shared" si="1"/>
        <v>0.81720430107526887</v>
      </c>
      <c r="H13" s="39">
        <v>16</v>
      </c>
      <c r="I13" s="40">
        <f t="shared" si="2"/>
        <v>0.17204301075268819</v>
      </c>
      <c r="J13" s="39">
        <v>1</v>
      </c>
      <c r="K13" s="41">
        <f t="shared" si="3"/>
        <v>1.0752688172043012E-2</v>
      </c>
      <c r="L13" s="39"/>
      <c r="M13" s="40"/>
      <c r="O13" s="38">
        <v>78</v>
      </c>
      <c r="P13" s="39">
        <v>77</v>
      </c>
      <c r="Q13" s="40">
        <f t="shared" si="4"/>
        <v>0.98717948717948723</v>
      </c>
      <c r="R13" s="42">
        <v>1</v>
      </c>
      <c r="S13" s="40">
        <f t="shared" si="5"/>
        <v>1.282051282051282E-2</v>
      </c>
    </row>
    <row r="14" spans="1:22" s="33" customFormat="1" ht="15.5" x14ac:dyDescent="0.35">
      <c r="A14" s="43">
        <v>2019</v>
      </c>
      <c r="B14" s="26"/>
      <c r="C14" s="27">
        <f t="shared" si="0"/>
        <v>9</v>
      </c>
      <c r="D14" s="28"/>
      <c r="E14" s="29">
        <v>7</v>
      </c>
      <c r="F14" s="30">
        <v>7</v>
      </c>
      <c r="G14" s="31">
        <f t="shared" si="1"/>
        <v>1</v>
      </c>
      <c r="H14" s="30">
        <v>0</v>
      </c>
      <c r="I14" s="31">
        <f t="shared" si="2"/>
        <v>0</v>
      </c>
      <c r="J14" s="30">
        <v>0</v>
      </c>
      <c r="K14" s="32">
        <f t="shared" si="3"/>
        <v>0</v>
      </c>
      <c r="L14" s="30">
        <v>0</v>
      </c>
      <c r="M14" s="32">
        <f>L14/E14</f>
        <v>0</v>
      </c>
      <c r="O14" s="29">
        <v>2</v>
      </c>
      <c r="P14" s="30">
        <v>2</v>
      </c>
      <c r="Q14" s="31">
        <f t="shared" si="4"/>
        <v>1</v>
      </c>
      <c r="R14" s="33">
        <v>0</v>
      </c>
      <c r="S14" s="31">
        <f t="shared" si="5"/>
        <v>0</v>
      </c>
      <c r="T14" s="33">
        <v>0</v>
      </c>
      <c r="U14" s="31">
        <f>T14/O14</f>
        <v>0</v>
      </c>
    </row>
    <row r="15" spans="1:22" s="42" customFormat="1" ht="15.5" x14ac:dyDescent="0.35">
      <c r="A15" s="34" t="s">
        <v>22</v>
      </c>
      <c r="B15" s="35"/>
      <c r="C15" s="36">
        <f t="shared" si="0"/>
        <v>444</v>
      </c>
      <c r="D15" s="37"/>
      <c r="E15" s="37">
        <v>297</v>
      </c>
      <c r="F15" s="42">
        <v>169</v>
      </c>
      <c r="G15" s="40">
        <f t="shared" si="1"/>
        <v>0.56902356902356899</v>
      </c>
      <c r="H15" s="42">
        <v>115</v>
      </c>
      <c r="I15" s="40">
        <f t="shared" si="2"/>
        <v>0.38720538720538722</v>
      </c>
      <c r="J15" s="42">
        <v>13</v>
      </c>
      <c r="K15" s="41">
        <f t="shared" si="3"/>
        <v>4.3771043771043773E-2</v>
      </c>
      <c r="L15" s="42">
        <v>0</v>
      </c>
      <c r="M15" s="41">
        <f>L15/E15</f>
        <v>0</v>
      </c>
      <c r="O15" s="36">
        <v>147</v>
      </c>
      <c r="P15" s="42">
        <v>105</v>
      </c>
      <c r="Q15" s="40">
        <f t="shared" si="4"/>
        <v>0.7142857142857143</v>
      </c>
      <c r="R15" s="42">
        <v>42</v>
      </c>
      <c r="S15" s="40">
        <f t="shared" si="5"/>
        <v>0.2857142857142857</v>
      </c>
      <c r="T15" s="42">
        <v>0</v>
      </c>
      <c r="U15" s="40">
        <f>T15/O15</f>
        <v>0</v>
      </c>
      <c r="V15" s="39"/>
    </row>
    <row r="16" spans="1:22" s="33" customFormat="1" ht="15.5" x14ac:dyDescent="0.35">
      <c r="A16" s="44" t="s">
        <v>23</v>
      </c>
      <c r="B16" s="26"/>
      <c r="C16" s="27">
        <f t="shared" si="0"/>
        <v>183</v>
      </c>
      <c r="D16" s="28"/>
      <c r="E16" s="29">
        <v>135</v>
      </c>
      <c r="F16" s="30">
        <v>120</v>
      </c>
      <c r="G16" s="31">
        <f t="shared" si="1"/>
        <v>0.88888888888888884</v>
      </c>
      <c r="H16" s="30">
        <v>14</v>
      </c>
      <c r="I16" s="31">
        <f t="shared" si="2"/>
        <v>0.1037037037037037</v>
      </c>
      <c r="J16" s="30">
        <v>1</v>
      </c>
      <c r="K16" s="32">
        <f t="shared" si="3"/>
        <v>7.4074074074074077E-3</v>
      </c>
      <c r="L16" s="30">
        <v>0</v>
      </c>
      <c r="M16" s="32">
        <f>L16/E16</f>
        <v>0</v>
      </c>
      <c r="O16" s="29">
        <v>48</v>
      </c>
      <c r="P16" s="30">
        <v>44</v>
      </c>
      <c r="Q16" s="31">
        <f t="shared" si="4"/>
        <v>0.91666666666666663</v>
      </c>
      <c r="R16" s="33">
        <v>4</v>
      </c>
      <c r="S16" s="31">
        <f t="shared" si="5"/>
        <v>8.3333333333333329E-2</v>
      </c>
      <c r="T16" s="33">
        <v>0</v>
      </c>
      <c r="U16" s="31">
        <f>T16/O16</f>
        <v>0</v>
      </c>
    </row>
    <row r="17" spans="1:22" s="42" customFormat="1" ht="15.5" x14ac:dyDescent="0.35">
      <c r="A17" s="34" t="s">
        <v>24</v>
      </c>
      <c r="B17" s="35"/>
      <c r="C17" s="36">
        <f t="shared" si="0"/>
        <v>208</v>
      </c>
      <c r="D17" s="37"/>
      <c r="E17" s="37">
        <v>124</v>
      </c>
      <c r="F17" s="42">
        <v>121</v>
      </c>
      <c r="G17" s="40">
        <f t="shared" si="1"/>
        <v>0.97580645161290325</v>
      </c>
      <c r="H17" s="42">
        <v>1</v>
      </c>
      <c r="I17" s="40">
        <f t="shared" si="2"/>
        <v>8.0645161290322578E-3</v>
      </c>
      <c r="J17" s="42">
        <v>2</v>
      </c>
      <c r="K17" s="41">
        <f t="shared" si="3"/>
        <v>1.6129032258064516E-2</v>
      </c>
      <c r="L17" s="42">
        <v>0</v>
      </c>
      <c r="M17" s="41">
        <f>L17/E17</f>
        <v>0</v>
      </c>
      <c r="O17" s="36">
        <v>84</v>
      </c>
      <c r="P17" s="42">
        <v>80</v>
      </c>
      <c r="Q17" s="40">
        <f t="shared" si="4"/>
        <v>0.95238095238095233</v>
      </c>
      <c r="R17" s="42">
        <v>5</v>
      </c>
      <c r="S17" s="40">
        <f t="shared" si="5"/>
        <v>5.9523809523809521E-2</v>
      </c>
      <c r="T17" s="42">
        <v>0</v>
      </c>
      <c r="U17" s="40">
        <f>T17/O17</f>
        <v>0</v>
      </c>
      <c r="V17" s="39"/>
    </row>
    <row r="18" spans="1:22" ht="15.5" x14ac:dyDescent="0.35">
      <c r="C18" s="45"/>
      <c r="G18" s="24"/>
      <c r="I18" s="24"/>
      <c r="K18" s="6"/>
      <c r="O18" s="45"/>
      <c r="Q18" s="24"/>
    </row>
    <row r="19" spans="1:22" ht="15.5" x14ac:dyDescent="0.35">
      <c r="B19" s="20" t="s">
        <v>25</v>
      </c>
      <c r="C19" s="45"/>
      <c r="G19" s="24"/>
      <c r="I19" s="24"/>
      <c r="K19" s="6"/>
      <c r="O19" s="45"/>
      <c r="Q19" s="24"/>
      <c r="S19" s="24"/>
      <c r="U19" s="24"/>
    </row>
    <row r="20" spans="1:22" s="33" customFormat="1" ht="15.5" x14ac:dyDescent="0.35">
      <c r="A20" s="25" t="s">
        <v>20</v>
      </c>
      <c r="B20" s="26"/>
      <c r="C20" s="27">
        <f t="shared" ref="C20:C25" si="6">O20+E20</f>
        <v>1405</v>
      </c>
      <c r="E20" s="28">
        <v>698</v>
      </c>
      <c r="F20" s="33">
        <v>592</v>
      </c>
      <c r="G20" s="31">
        <f t="shared" ref="G20:G25" si="7">F20/E20</f>
        <v>0.84813753581661888</v>
      </c>
      <c r="H20" s="33">
        <v>60</v>
      </c>
      <c r="I20" s="31">
        <f t="shared" ref="I20:I25" si="8">H20/E20</f>
        <v>8.5959885386819479E-2</v>
      </c>
      <c r="J20" s="33">
        <v>46</v>
      </c>
      <c r="K20" s="32">
        <f t="shared" ref="K20:K25" si="9">J20/E20</f>
        <v>6.5902578796561598E-2</v>
      </c>
      <c r="M20" s="32"/>
      <c r="O20" s="27">
        <v>707</v>
      </c>
      <c r="P20" s="33">
        <v>551</v>
      </c>
      <c r="Q20" s="31">
        <f t="shared" ref="Q20:Q25" si="10">P20/O20</f>
        <v>0.77934936350777939</v>
      </c>
      <c r="R20" s="33">
        <v>156</v>
      </c>
      <c r="S20" s="31">
        <f t="shared" ref="S20:S25" si="11">R20/O20</f>
        <v>0.22065063649222066</v>
      </c>
      <c r="U20" s="31"/>
    </row>
    <row r="21" spans="1:22" s="42" customFormat="1" ht="15.5" x14ac:dyDescent="0.35">
      <c r="A21" s="34" t="s">
        <v>21</v>
      </c>
      <c r="B21" s="35"/>
      <c r="C21" s="36">
        <f t="shared" si="6"/>
        <v>2173</v>
      </c>
      <c r="D21" s="37"/>
      <c r="E21" s="38">
        <v>1078</v>
      </c>
      <c r="F21" s="39">
        <v>848</v>
      </c>
      <c r="G21" s="40">
        <f t="shared" si="7"/>
        <v>0.7866419294990723</v>
      </c>
      <c r="H21" s="39">
        <v>159</v>
      </c>
      <c r="I21" s="40">
        <f t="shared" si="8"/>
        <v>0.14749536178107606</v>
      </c>
      <c r="J21" s="39">
        <v>71</v>
      </c>
      <c r="K21" s="41">
        <f t="shared" si="9"/>
        <v>6.5862708719851573E-2</v>
      </c>
      <c r="L21" s="39"/>
      <c r="M21" s="40"/>
      <c r="O21" s="38">
        <v>1095</v>
      </c>
      <c r="P21" s="39">
        <v>742</v>
      </c>
      <c r="Q21" s="40">
        <f t="shared" si="10"/>
        <v>0.67762557077625574</v>
      </c>
      <c r="R21" s="42">
        <v>352</v>
      </c>
      <c r="S21" s="40">
        <f t="shared" si="11"/>
        <v>0.32146118721461187</v>
      </c>
    </row>
    <row r="22" spans="1:22" s="47" customFormat="1" ht="15.5" x14ac:dyDescent="0.35">
      <c r="A22" s="43">
        <v>2019</v>
      </c>
      <c r="B22" s="46"/>
      <c r="C22" s="27">
        <f t="shared" si="6"/>
        <v>153</v>
      </c>
      <c r="D22" s="33"/>
      <c r="E22" s="28">
        <v>59</v>
      </c>
      <c r="F22" s="33">
        <v>59</v>
      </c>
      <c r="G22" s="31">
        <f t="shared" si="7"/>
        <v>1</v>
      </c>
      <c r="H22" s="33">
        <v>0</v>
      </c>
      <c r="I22" s="31">
        <f t="shared" si="8"/>
        <v>0</v>
      </c>
      <c r="J22" s="33">
        <v>0</v>
      </c>
      <c r="K22" s="32">
        <f t="shared" si="9"/>
        <v>0</v>
      </c>
      <c r="L22" s="33">
        <v>0</v>
      </c>
      <c r="M22" s="32">
        <f>L22/E22</f>
        <v>0</v>
      </c>
      <c r="N22" s="33"/>
      <c r="O22" s="27">
        <v>94</v>
      </c>
      <c r="P22" s="33">
        <v>88</v>
      </c>
      <c r="Q22" s="31">
        <f t="shared" si="10"/>
        <v>0.93617021276595747</v>
      </c>
      <c r="R22" s="33">
        <v>6</v>
      </c>
      <c r="S22" s="31">
        <f t="shared" si="11"/>
        <v>6.3829787234042548E-2</v>
      </c>
      <c r="T22" s="33">
        <v>0</v>
      </c>
      <c r="U22" s="31">
        <f>T22/O22</f>
        <v>0</v>
      </c>
    </row>
    <row r="23" spans="1:22" s="42" customFormat="1" ht="15.5" x14ac:dyDescent="0.35">
      <c r="A23" s="34" t="s">
        <v>26</v>
      </c>
      <c r="B23" s="35"/>
      <c r="C23" s="36">
        <f t="shared" si="6"/>
        <v>3158</v>
      </c>
      <c r="E23" s="37">
        <v>1783</v>
      </c>
      <c r="F23" s="42">
        <v>1326</v>
      </c>
      <c r="G23" s="40">
        <f t="shared" si="7"/>
        <v>0.7436904094223219</v>
      </c>
      <c r="H23" s="42">
        <v>171</v>
      </c>
      <c r="I23" s="40">
        <f t="shared" si="8"/>
        <v>9.5905776780706678E-2</v>
      </c>
      <c r="J23" s="42">
        <v>286</v>
      </c>
      <c r="K23" s="41">
        <f t="shared" si="9"/>
        <v>0.16040381379697138</v>
      </c>
      <c r="L23" s="42">
        <v>0</v>
      </c>
      <c r="M23" s="41">
        <f>L23/E23</f>
        <v>0</v>
      </c>
      <c r="O23" s="36">
        <v>1375</v>
      </c>
      <c r="P23" s="42">
        <v>951</v>
      </c>
      <c r="Q23" s="40">
        <f t="shared" si="10"/>
        <v>0.6916363636363636</v>
      </c>
      <c r="R23" s="42">
        <v>424</v>
      </c>
      <c r="S23" s="40">
        <f t="shared" si="11"/>
        <v>0.30836363636363634</v>
      </c>
      <c r="T23" s="42">
        <v>0</v>
      </c>
      <c r="U23" s="40">
        <f>T23/O23</f>
        <v>0</v>
      </c>
    </row>
    <row r="24" spans="1:22" s="33" customFormat="1" ht="15.5" x14ac:dyDescent="0.35">
      <c r="A24" s="25" t="s">
        <v>23</v>
      </c>
      <c r="B24" s="46"/>
      <c r="C24" s="27">
        <f t="shared" si="6"/>
        <v>977</v>
      </c>
      <c r="E24" s="28">
        <v>616</v>
      </c>
      <c r="F24" s="33">
        <v>571</v>
      </c>
      <c r="G24" s="31">
        <f t="shared" si="7"/>
        <v>0.92694805194805197</v>
      </c>
      <c r="H24" s="33">
        <v>37</v>
      </c>
      <c r="I24" s="31">
        <f t="shared" si="8"/>
        <v>6.0064935064935064E-2</v>
      </c>
      <c r="J24" s="33">
        <v>8</v>
      </c>
      <c r="K24" s="32">
        <f t="shared" si="9"/>
        <v>1.2987012987012988E-2</v>
      </c>
      <c r="L24" s="33">
        <v>0</v>
      </c>
      <c r="M24" s="32">
        <f>L24/E24</f>
        <v>0</v>
      </c>
      <c r="O24" s="27">
        <v>361</v>
      </c>
      <c r="P24" s="33">
        <v>300</v>
      </c>
      <c r="Q24" s="31">
        <f t="shared" si="10"/>
        <v>0.83102493074792239</v>
      </c>
      <c r="R24" s="33">
        <v>61</v>
      </c>
      <c r="S24" s="31">
        <f t="shared" si="11"/>
        <v>0.16897506925207756</v>
      </c>
      <c r="T24" s="33">
        <v>0</v>
      </c>
      <c r="U24" s="31">
        <f>T24/O24</f>
        <v>0</v>
      </c>
    </row>
    <row r="25" spans="1:22" s="42" customFormat="1" ht="15.5" x14ac:dyDescent="0.35">
      <c r="A25" s="34" t="s">
        <v>24</v>
      </c>
      <c r="B25" s="35"/>
      <c r="C25" s="36">
        <f t="shared" si="6"/>
        <v>1144</v>
      </c>
      <c r="E25" s="37">
        <v>649</v>
      </c>
      <c r="F25" s="42">
        <v>592</v>
      </c>
      <c r="G25" s="40">
        <f t="shared" si="7"/>
        <v>0.91217257318952238</v>
      </c>
      <c r="H25" s="42">
        <v>45</v>
      </c>
      <c r="I25" s="40">
        <f t="shared" si="8"/>
        <v>6.9337442218798145E-2</v>
      </c>
      <c r="J25" s="42">
        <v>12</v>
      </c>
      <c r="K25" s="41">
        <f t="shared" si="9"/>
        <v>1.8489984591679508E-2</v>
      </c>
      <c r="L25" s="42">
        <v>0</v>
      </c>
      <c r="M25" s="41">
        <f>L25/E25</f>
        <v>0</v>
      </c>
      <c r="O25" s="36">
        <v>495</v>
      </c>
      <c r="P25" s="42">
        <v>409</v>
      </c>
      <c r="Q25" s="40">
        <f t="shared" si="10"/>
        <v>0.82626262626262625</v>
      </c>
      <c r="R25" s="42">
        <v>4</v>
      </c>
      <c r="S25" s="40">
        <f t="shared" si="11"/>
        <v>8.0808080808080808E-3</v>
      </c>
      <c r="T25" s="42">
        <v>0</v>
      </c>
      <c r="U25" s="40">
        <f>T25/O25</f>
        <v>0</v>
      </c>
    </row>
    <row r="26" spans="1:22" ht="15.5" x14ac:dyDescent="0.35">
      <c r="C26" s="45"/>
      <c r="G26" s="24"/>
      <c r="I26" s="24"/>
      <c r="K26" s="6"/>
      <c r="O26" s="45"/>
      <c r="Q26" s="24"/>
      <c r="S26" s="24"/>
      <c r="U26" s="24"/>
    </row>
    <row r="27" spans="1:22" ht="15.5" x14ac:dyDescent="0.35">
      <c r="B27" s="20" t="s">
        <v>27</v>
      </c>
      <c r="C27" s="45"/>
      <c r="G27" s="24"/>
      <c r="I27" s="24"/>
      <c r="K27" s="6"/>
      <c r="O27" s="45"/>
      <c r="Q27" s="24"/>
      <c r="S27" s="24"/>
      <c r="U27" s="24"/>
    </row>
    <row r="28" spans="1:22" s="42" customFormat="1" ht="15.5" x14ac:dyDescent="0.35">
      <c r="A28" s="34" t="s">
        <v>21</v>
      </c>
      <c r="B28" s="35"/>
      <c r="C28" s="38">
        <v>0</v>
      </c>
      <c r="D28" s="37"/>
      <c r="E28" s="38">
        <v>0</v>
      </c>
      <c r="F28" s="39">
        <v>0</v>
      </c>
      <c r="G28" s="40" t="s">
        <v>28</v>
      </c>
      <c r="H28" s="39">
        <v>0</v>
      </c>
      <c r="I28" s="40" t="s">
        <v>28</v>
      </c>
      <c r="J28" s="39">
        <v>0</v>
      </c>
      <c r="K28" s="40" t="s">
        <v>28</v>
      </c>
      <c r="L28" s="39">
        <v>0</v>
      </c>
      <c r="M28" s="40" t="s">
        <v>28</v>
      </c>
      <c r="O28" s="38">
        <v>0</v>
      </c>
      <c r="P28" s="39">
        <v>0</v>
      </c>
      <c r="Q28" s="40" t="s">
        <v>28</v>
      </c>
      <c r="R28" s="42">
        <v>0</v>
      </c>
      <c r="S28" s="40" t="e">
        <f>R28/O28</f>
        <v>#DIV/0!</v>
      </c>
      <c r="T28" s="42">
        <v>0</v>
      </c>
      <c r="U28" s="40" t="e">
        <f>T28/O28</f>
        <v>#DIV/0!</v>
      </c>
    </row>
    <row r="29" spans="1:22" s="47" customFormat="1" ht="15.5" x14ac:dyDescent="0.35">
      <c r="A29" s="43">
        <v>2019</v>
      </c>
      <c r="B29" s="46"/>
      <c r="C29" s="27">
        <f>O29+E29</f>
        <v>0</v>
      </c>
      <c r="D29" s="33"/>
      <c r="E29" s="28">
        <v>0</v>
      </c>
      <c r="F29" s="33">
        <v>0</v>
      </c>
      <c r="G29" s="31" t="s">
        <v>28</v>
      </c>
      <c r="H29" s="33">
        <v>0</v>
      </c>
      <c r="I29" s="31" t="s">
        <v>28</v>
      </c>
      <c r="J29" s="33">
        <v>0</v>
      </c>
      <c r="K29" s="31" t="s">
        <v>28</v>
      </c>
      <c r="L29" s="33">
        <v>0</v>
      </c>
      <c r="M29" s="31" t="s">
        <v>28</v>
      </c>
      <c r="N29" s="33"/>
      <c r="O29" s="27">
        <v>0</v>
      </c>
      <c r="P29" s="33">
        <v>0</v>
      </c>
      <c r="Q29" s="31" t="s">
        <v>28</v>
      </c>
      <c r="R29" s="33">
        <v>0</v>
      </c>
      <c r="S29" s="31" t="e">
        <f>R29/O29</f>
        <v>#DIV/0!</v>
      </c>
      <c r="T29" s="33">
        <v>0</v>
      </c>
      <c r="U29" s="31" t="e">
        <f>T29/O29</f>
        <v>#DIV/0!</v>
      </c>
    </row>
    <row r="30" spans="1:22" s="42" customFormat="1" ht="15.5" x14ac:dyDescent="0.35">
      <c r="A30" s="34" t="s">
        <v>26</v>
      </c>
      <c r="B30" s="35"/>
      <c r="C30" s="36">
        <f>O30+E30</f>
        <v>0</v>
      </c>
      <c r="E30" s="37">
        <v>0</v>
      </c>
      <c r="F30" s="42">
        <v>0</v>
      </c>
      <c r="G30" s="40" t="s">
        <v>28</v>
      </c>
      <c r="H30" s="42">
        <v>0</v>
      </c>
      <c r="I30" s="40" t="s">
        <v>28</v>
      </c>
      <c r="J30" s="42">
        <v>0</v>
      </c>
      <c r="K30" s="40" t="s">
        <v>28</v>
      </c>
      <c r="L30" s="42">
        <v>0</v>
      </c>
      <c r="M30" s="40" t="s">
        <v>28</v>
      </c>
      <c r="O30" s="36">
        <v>0</v>
      </c>
      <c r="P30" s="42">
        <v>0</v>
      </c>
      <c r="Q30" s="40" t="s">
        <v>28</v>
      </c>
      <c r="R30" s="42">
        <v>0</v>
      </c>
      <c r="S30" s="40" t="e">
        <f>R30/O30</f>
        <v>#DIV/0!</v>
      </c>
      <c r="T30" s="42">
        <v>0</v>
      </c>
      <c r="U30" s="40" t="e">
        <f>T30/O30</f>
        <v>#DIV/0!</v>
      </c>
      <c r="V30" s="39"/>
    </row>
    <row r="31" spans="1:22" s="33" customFormat="1" ht="15.5" x14ac:dyDescent="0.35">
      <c r="A31" s="25" t="s">
        <v>23</v>
      </c>
      <c r="B31" s="26"/>
      <c r="C31" s="27">
        <f>O31+E31</f>
        <v>7</v>
      </c>
      <c r="E31" s="28">
        <v>6</v>
      </c>
      <c r="F31" s="33">
        <v>1</v>
      </c>
      <c r="G31" s="31">
        <f>F31/E31</f>
        <v>0.16666666666666666</v>
      </c>
      <c r="H31" s="33">
        <v>1</v>
      </c>
      <c r="I31" s="31">
        <f>H31/E31</f>
        <v>0.16666666666666666</v>
      </c>
      <c r="J31" s="33">
        <v>4</v>
      </c>
      <c r="K31" s="32">
        <f>J31/E31</f>
        <v>0.66666666666666663</v>
      </c>
      <c r="L31" s="33">
        <v>0</v>
      </c>
      <c r="M31" s="32">
        <f>L31/E31</f>
        <v>0</v>
      </c>
      <c r="O31" s="27">
        <v>1</v>
      </c>
      <c r="P31" s="33">
        <v>0</v>
      </c>
      <c r="Q31" s="31">
        <f>P31/O31</f>
        <v>0</v>
      </c>
      <c r="R31" s="33">
        <v>0</v>
      </c>
      <c r="S31" s="31">
        <f>R31/O31</f>
        <v>0</v>
      </c>
      <c r="T31" s="33">
        <v>0</v>
      </c>
      <c r="U31" s="31">
        <f>T31/O31</f>
        <v>0</v>
      </c>
    </row>
    <row r="32" spans="1:22" ht="15.5" x14ac:dyDescent="0.35">
      <c r="B32" s="71" t="s">
        <v>29</v>
      </c>
      <c r="C32" s="71"/>
      <c r="G32" s="24"/>
      <c r="I32" s="24"/>
      <c r="K32" s="6"/>
      <c r="O32" s="45"/>
      <c r="Q32" s="24"/>
    </row>
    <row r="33" spans="1:22" ht="15.5" x14ac:dyDescent="0.35">
      <c r="C33" s="45"/>
      <c r="G33" s="24"/>
      <c r="I33" s="24"/>
      <c r="K33" s="6"/>
      <c r="O33" s="45"/>
      <c r="Q33" s="24"/>
    </row>
    <row r="34" spans="1:22" ht="31" x14ac:dyDescent="0.35">
      <c r="B34" s="20" t="s">
        <v>30</v>
      </c>
      <c r="C34" s="45"/>
      <c r="G34" s="24"/>
      <c r="I34" s="24"/>
      <c r="K34" s="6"/>
      <c r="O34" s="45"/>
      <c r="Q34" s="24"/>
      <c r="S34" s="24"/>
      <c r="U34" s="24"/>
    </row>
    <row r="35" spans="1:22" s="33" customFormat="1" ht="15.5" x14ac:dyDescent="0.35">
      <c r="A35" s="25" t="s">
        <v>20</v>
      </c>
      <c r="B35" s="26"/>
      <c r="C35" s="27">
        <f>O35+E35</f>
        <v>4047</v>
      </c>
      <c r="E35" s="28">
        <v>2326</v>
      </c>
      <c r="F35" s="33">
        <v>2032</v>
      </c>
      <c r="G35" s="31">
        <f>F35/E35</f>
        <v>0.8736027515047291</v>
      </c>
      <c r="H35" s="33">
        <v>210</v>
      </c>
      <c r="I35" s="31">
        <f>H35/E35</f>
        <v>9.0283748925193461E-2</v>
      </c>
      <c r="J35" s="33">
        <v>84</v>
      </c>
      <c r="K35" s="32">
        <f>J35/E35</f>
        <v>3.6113499570077388E-2</v>
      </c>
      <c r="M35" s="32"/>
      <c r="O35" s="27">
        <v>1721</v>
      </c>
      <c r="P35" s="33">
        <v>1462</v>
      </c>
      <c r="Q35" s="31">
        <f>P35/O35</f>
        <v>0.84950610110400926</v>
      </c>
      <c r="R35" s="33">
        <v>259</v>
      </c>
      <c r="S35" s="31">
        <f>R35/O35</f>
        <v>0.15049389889599071</v>
      </c>
      <c r="U35" s="31"/>
    </row>
    <row r="36" spans="1:22" s="42" customFormat="1" ht="15.5" x14ac:dyDescent="0.35">
      <c r="A36" s="34" t="s">
        <v>21</v>
      </c>
      <c r="B36" s="35"/>
      <c r="C36" s="36">
        <f>O36+E36</f>
        <v>4689</v>
      </c>
      <c r="D36" s="37"/>
      <c r="E36" s="38">
        <v>2761</v>
      </c>
      <c r="F36" s="39">
        <v>2609</v>
      </c>
      <c r="G36" s="40">
        <f>F36/E36</f>
        <v>0.94494748279608842</v>
      </c>
      <c r="H36" s="39">
        <v>150</v>
      </c>
      <c r="I36" s="40">
        <f>H36/E36</f>
        <v>5.4328141977544368E-2</v>
      </c>
      <c r="J36" s="39">
        <v>2</v>
      </c>
      <c r="K36" s="41">
        <f>J36/E36</f>
        <v>7.2437522636725825E-4</v>
      </c>
      <c r="L36" s="39"/>
      <c r="M36" s="40"/>
      <c r="O36" s="38">
        <v>1928</v>
      </c>
      <c r="P36" s="39">
        <v>1838</v>
      </c>
      <c r="Q36" s="40">
        <f>P36/O36</f>
        <v>0.95331950207468885</v>
      </c>
      <c r="R36" s="42">
        <v>90</v>
      </c>
      <c r="S36" s="40">
        <f>R36/O36</f>
        <v>4.6680497925311204E-2</v>
      </c>
    </row>
    <row r="37" spans="1:22" s="47" customFormat="1" ht="15.5" x14ac:dyDescent="0.35">
      <c r="A37" s="43">
        <v>2019</v>
      </c>
      <c r="B37" s="46"/>
      <c r="C37" s="27">
        <f>O37+E37</f>
        <v>210</v>
      </c>
      <c r="D37" s="33"/>
      <c r="E37" s="28">
        <v>97</v>
      </c>
      <c r="F37" s="33">
        <v>79</v>
      </c>
      <c r="G37" s="31">
        <f>F37/E37</f>
        <v>0.81443298969072164</v>
      </c>
      <c r="H37" s="33">
        <v>17</v>
      </c>
      <c r="I37" s="31">
        <f>H37/E37</f>
        <v>0.17525773195876287</v>
      </c>
      <c r="J37" s="33">
        <v>1</v>
      </c>
      <c r="K37" s="32">
        <f>J37/E37</f>
        <v>1.0309278350515464E-2</v>
      </c>
      <c r="L37" s="33">
        <v>0</v>
      </c>
      <c r="M37" s="32">
        <f>L37/E37</f>
        <v>0</v>
      </c>
      <c r="N37" s="33"/>
      <c r="O37" s="27">
        <v>113</v>
      </c>
      <c r="P37" s="33">
        <v>78</v>
      </c>
      <c r="Q37" s="31">
        <f>P37/O37</f>
        <v>0.69026548672566368</v>
      </c>
      <c r="R37" s="33">
        <v>35</v>
      </c>
      <c r="S37" s="31">
        <f>R37/O37</f>
        <v>0.30973451327433627</v>
      </c>
      <c r="T37" s="33">
        <v>0</v>
      </c>
      <c r="U37" s="31">
        <f>T37/O37</f>
        <v>0</v>
      </c>
    </row>
    <row r="38" spans="1:22" s="42" customFormat="1" ht="15.5" x14ac:dyDescent="0.35">
      <c r="A38" s="34" t="s">
        <v>26</v>
      </c>
      <c r="B38" s="35"/>
      <c r="C38" s="36">
        <f>O38+E38</f>
        <v>5583</v>
      </c>
      <c r="E38" s="37">
        <v>3315</v>
      </c>
      <c r="F38" s="42">
        <v>2854</v>
      </c>
      <c r="G38" s="40">
        <f>F38/E38</f>
        <v>0.86093514328808451</v>
      </c>
      <c r="H38" s="42">
        <v>405</v>
      </c>
      <c r="I38" s="40">
        <f>H38/E38</f>
        <v>0.12217194570135746</v>
      </c>
      <c r="J38" s="42">
        <v>56</v>
      </c>
      <c r="K38" s="41">
        <f>J38/E38</f>
        <v>1.6892911010558068E-2</v>
      </c>
      <c r="L38" s="42">
        <v>0</v>
      </c>
      <c r="M38" s="41">
        <f>L38/E38</f>
        <v>0</v>
      </c>
      <c r="O38" s="36">
        <v>2268</v>
      </c>
      <c r="P38" s="42">
        <v>1712</v>
      </c>
      <c r="Q38" s="40">
        <f>P38/O38</f>
        <v>0.75485008818342147</v>
      </c>
      <c r="R38" s="42">
        <v>556</v>
      </c>
      <c r="S38" s="40">
        <f>R38/O38</f>
        <v>0.24514991181657847</v>
      </c>
      <c r="T38" s="42">
        <v>0</v>
      </c>
      <c r="U38" s="40">
        <f>T38/O38</f>
        <v>0</v>
      </c>
      <c r="V38" s="39"/>
    </row>
    <row r="39" spans="1:22" s="33" customFormat="1" ht="15.5" x14ac:dyDescent="0.35">
      <c r="A39" s="25" t="s">
        <v>23</v>
      </c>
      <c r="B39" s="26"/>
      <c r="C39" s="27">
        <f>O39+E39</f>
        <v>1862</v>
      </c>
      <c r="E39" s="28">
        <v>1106</v>
      </c>
      <c r="F39" s="33">
        <v>902</v>
      </c>
      <c r="G39" s="31">
        <f>F39/E39</f>
        <v>0.81555153707052441</v>
      </c>
      <c r="H39" s="33">
        <v>147</v>
      </c>
      <c r="I39" s="31">
        <f>H39/E39</f>
        <v>0.13291139240506328</v>
      </c>
      <c r="J39" s="33">
        <v>57</v>
      </c>
      <c r="K39" s="32">
        <f>J39/E39</f>
        <v>5.1537070524412296E-2</v>
      </c>
      <c r="L39" s="33">
        <v>0</v>
      </c>
      <c r="M39" s="32">
        <f>L39/E39</f>
        <v>0</v>
      </c>
      <c r="O39" s="27">
        <v>756</v>
      </c>
      <c r="P39" s="33">
        <v>548</v>
      </c>
      <c r="Q39" s="31">
        <f>P39/O39</f>
        <v>0.72486772486772488</v>
      </c>
      <c r="R39" s="33">
        <v>208</v>
      </c>
      <c r="S39" s="31">
        <f>R39/O39</f>
        <v>0.27513227513227512</v>
      </c>
      <c r="T39" s="33">
        <v>0</v>
      </c>
      <c r="U39" s="31">
        <f>T39/O39</f>
        <v>0</v>
      </c>
    </row>
    <row r="40" spans="1:22" ht="15.75" customHeight="1" x14ac:dyDescent="0.35">
      <c r="B40" s="70" t="s">
        <v>31</v>
      </c>
      <c r="C40" s="70"/>
      <c r="D40" s="70"/>
      <c r="G40" s="24"/>
      <c r="I40" s="24"/>
      <c r="K40" s="6"/>
      <c r="O40" s="45"/>
      <c r="Q40" s="24"/>
    </row>
    <row r="41" spans="1:22" ht="15.5" x14ac:dyDescent="0.35">
      <c r="C41" s="45"/>
      <c r="G41" s="24"/>
      <c r="I41" s="24"/>
      <c r="K41" s="6"/>
      <c r="O41" s="45"/>
      <c r="Q41" s="24"/>
    </row>
    <row r="42" spans="1:22" ht="31" x14ac:dyDescent="0.35">
      <c r="B42" s="20" t="s">
        <v>32</v>
      </c>
      <c r="C42" s="45"/>
      <c r="G42" s="24"/>
      <c r="I42" s="24"/>
      <c r="K42" s="6"/>
      <c r="O42" s="45"/>
      <c r="S42" s="24"/>
      <c r="U42" s="24"/>
    </row>
    <row r="43" spans="1:22" s="33" customFormat="1" ht="14.5" x14ac:dyDescent="0.35">
      <c r="A43" s="25" t="s">
        <v>23</v>
      </c>
      <c r="C43" s="27">
        <f>O43+E43</f>
        <v>339</v>
      </c>
      <c r="E43" s="28">
        <v>190</v>
      </c>
      <c r="F43" s="33">
        <v>161</v>
      </c>
      <c r="G43" s="31">
        <f>F43/E43</f>
        <v>0.84736842105263155</v>
      </c>
      <c r="H43" s="33">
        <v>20</v>
      </c>
      <c r="I43" s="31">
        <f>H43/E43</f>
        <v>0.10526315789473684</v>
      </c>
      <c r="J43" s="33">
        <v>9</v>
      </c>
      <c r="K43" s="32">
        <f>J43/E43</f>
        <v>4.736842105263158E-2</v>
      </c>
      <c r="L43" s="33">
        <v>0</v>
      </c>
      <c r="M43" s="32">
        <f>L43/E43</f>
        <v>0</v>
      </c>
      <c r="O43" s="27">
        <v>149</v>
      </c>
      <c r="P43" s="33">
        <v>113</v>
      </c>
      <c r="Q43" s="31">
        <f>P43/O43</f>
        <v>0.75838926174496646</v>
      </c>
      <c r="R43" s="33">
        <v>36</v>
      </c>
      <c r="S43" s="31">
        <f>R43/O43</f>
        <v>0.24161073825503357</v>
      </c>
      <c r="T43" s="33">
        <v>0</v>
      </c>
      <c r="U43" s="31">
        <f>T43/O43</f>
        <v>0</v>
      </c>
    </row>
    <row r="44" spans="1:22" s="42" customFormat="1" ht="15.5" x14ac:dyDescent="0.35">
      <c r="A44" s="34" t="s">
        <v>24</v>
      </c>
      <c r="B44" s="35"/>
      <c r="C44" s="36">
        <f>O44+E44</f>
        <v>2644</v>
      </c>
      <c r="E44" s="37">
        <v>1499</v>
      </c>
      <c r="F44" s="42">
        <v>1114</v>
      </c>
      <c r="G44" s="40">
        <f>F44/E44</f>
        <v>0.74316210807204808</v>
      </c>
      <c r="H44" s="42">
        <v>242</v>
      </c>
      <c r="I44" s="40">
        <f>H44/E44</f>
        <v>0.16144096064042696</v>
      </c>
      <c r="J44" s="42">
        <v>143</v>
      </c>
      <c r="K44" s="41">
        <f>J44/E44</f>
        <v>9.5396931287525022E-2</v>
      </c>
      <c r="L44" s="42">
        <v>0</v>
      </c>
      <c r="M44" s="41">
        <f>L44/E44</f>
        <v>0</v>
      </c>
      <c r="O44" s="36">
        <v>1145</v>
      </c>
      <c r="P44" s="42">
        <v>759</v>
      </c>
      <c r="Q44" s="40">
        <f>P44/O44</f>
        <v>0.66288209606986903</v>
      </c>
      <c r="R44" s="42">
        <v>385</v>
      </c>
      <c r="S44" s="40">
        <f>R44/O44</f>
        <v>0.33624454148471616</v>
      </c>
      <c r="T44" s="42">
        <v>1</v>
      </c>
      <c r="U44" s="40">
        <f>T44/O44</f>
        <v>8.7336244541484718E-4</v>
      </c>
    </row>
    <row r="45" spans="1:22" ht="30.75" customHeight="1" x14ac:dyDescent="0.35">
      <c r="B45" s="71" t="s">
        <v>33</v>
      </c>
      <c r="C45" s="71"/>
      <c r="G45" s="24"/>
      <c r="I45" s="24"/>
      <c r="K45" s="6"/>
      <c r="O45" s="45"/>
      <c r="Q45" s="24"/>
      <c r="S45" s="24"/>
      <c r="U45" s="24"/>
    </row>
    <row r="46" spans="1:22" ht="15.5" x14ac:dyDescent="0.35">
      <c r="B46" s="48"/>
      <c r="C46" s="45"/>
      <c r="G46" s="24"/>
      <c r="I46" s="24"/>
      <c r="K46" s="6"/>
      <c r="O46" s="45"/>
      <c r="Q46" s="24"/>
      <c r="S46" s="24"/>
      <c r="U46" s="24"/>
    </row>
    <row r="47" spans="1:22" ht="31" x14ac:dyDescent="0.35">
      <c r="B47" s="20" t="s">
        <v>34</v>
      </c>
      <c r="C47" s="45"/>
      <c r="G47" s="24"/>
      <c r="I47" s="24"/>
      <c r="K47" s="6"/>
      <c r="O47" s="45"/>
      <c r="Q47" s="24"/>
      <c r="S47" s="24"/>
      <c r="U47" s="24"/>
    </row>
    <row r="48" spans="1:22" s="33" customFormat="1" ht="15.5" x14ac:dyDescent="0.35">
      <c r="A48" s="25" t="s">
        <v>20</v>
      </c>
      <c r="B48" s="26"/>
      <c r="C48" s="27">
        <f t="shared" ref="C48:C53" si="12">O48+E48</f>
        <v>2725</v>
      </c>
      <c r="E48" s="28">
        <v>1629</v>
      </c>
      <c r="F48" s="33">
        <v>1539</v>
      </c>
      <c r="G48" s="31">
        <f t="shared" ref="G48:G53" si="13">F48/E48</f>
        <v>0.94475138121546964</v>
      </c>
      <c r="H48" s="33">
        <v>83</v>
      </c>
      <c r="I48" s="31">
        <f t="shared" ref="I48:I53" si="14">H48/E48</f>
        <v>5.0951503990178025E-2</v>
      </c>
      <c r="J48" s="33">
        <v>7</v>
      </c>
      <c r="K48" s="32">
        <f t="shared" ref="K48:K53" si="15">J48/E48</f>
        <v>4.2971147943523637E-3</v>
      </c>
      <c r="M48" s="32"/>
      <c r="O48" s="27">
        <v>1096</v>
      </c>
      <c r="P48" s="33">
        <v>1016</v>
      </c>
      <c r="Q48" s="31">
        <f t="shared" ref="Q48:Q53" si="16">P48/O48</f>
        <v>0.92700729927007297</v>
      </c>
      <c r="R48" s="33">
        <v>80</v>
      </c>
      <c r="S48" s="31">
        <f t="shared" ref="S48:S53" si="17">R48/O48</f>
        <v>7.2992700729927001E-2</v>
      </c>
      <c r="U48" s="31"/>
    </row>
    <row r="49" spans="1:22" s="42" customFormat="1" ht="15.5" x14ac:dyDescent="0.35">
      <c r="A49" s="34" t="s">
        <v>21</v>
      </c>
      <c r="B49" s="35"/>
      <c r="C49" s="36">
        <f t="shared" si="12"/>
        <v>3961</v>
      </c>
      <c r="D49" s="37"/>
      <c r="E49" s="38">
        <v>2153</v>
      </c>
      <c r="F49" s="39">
        <v>2024</v>
      </c>
      <c r="G49" s="40">
        <f t="shared" si="13"/>
        <v>0.94008360427310733</v>
      </c>
      <c r="H49" s="39">
        <v>115</v>
      </c>
      <c r="I49" s="40">
        <f t="shared" si="14"/>
        <v>5.3413841151881095E-2</v>
      </c>
      <c r="J49" s="39">
        <v>13</v>
      </c>
      <c r="K49" s="41">
        <f t="shared" si="15"/>
        <v>6.0380863910822107E-3</v>
      </c>
      <c r="L49" s="39"/>
      <c r="M49" s="40"/>
      <c r="O49" s="38">
        <v>1808</v>
      </c>
      <c r="P49" s="39">
        <v>1719</v>
      </c>
      <c r="Q49" s="40">
        <f t="shared" si="16"/>
        <v>0.95077433628318586</v>
      </c>
      <c r="R49" s="42">
        <v>88</v>
      </c>
      <c r="S49" s="40">
        <f t="shared" si="17"/>
        <v>4.8672566371681415E-2</v>
      </c>
    </row>
    <row r="50" spans="1:22" s="47" customFormat="1" ht="15.5" x14ac:dyDescent="0.35">
      <c r="A50" s="43">
        <v>2019</v>
      </c>
      <c r="B50" s="46"/>
      <c r="C50" s="27">
        <f t="shared" si="12"/>
        <v>143</v>
      </c>
      <c r="D50" s="33"/>
      <c r="E50" s="28">
        <v>72</v>
      </c>
      <c r="F50" s="33">
        <v>60</v>
      </c>
      <c r="G50" s="31">
        <f t="shared" si="13"/>
        <v>0.83333333333333337</v>
      </c>
      <c r="H50" s="33">
        <v>8</v>
      </c>
      <c r="I50" s="31">
        <f t="shared" si="14"/>
        <v>0.1111111111111111</v>
      </c>
      <c r="J50" s="33">
        <v>4</v>
      </c>
      <c r="K50" s="32">
        <f t="shared" si="15"/>
        <v>5.5555555555555552E-2</v>
      </c>
      <c r="L50" s="33">
        <v>0</v>
      </c>
      <c r="M50" s="32">
        <f>L50/E50</f>
        <v>0</v>
      </c>
      <c r="N50" s="33"/>
      <c r="O50" s="27">
        <v>71</v>
      </c>
      <c r="P50" s="33">
        <v>30</v>
      </c>
      <c r="Q50" s="31">
        <f t="shared" si="16"/>
        <v>0.42253521126760563</v>
      </c>
      <c r="R50" s="33">
        <v>41</v>
      </c>
      <c r="S50" s="31">
        <f t="shared" si="17"/>
        <v>0.57746478873239437</v>
      </c>
      <c r="T50" s="33">
        <v>0</v>
      </c>
      <c r="U50" s="31">
        <f>T50/O50</f>
        <v>0</v>
      </c>
    </row>
    <row r="51" spans="1:22" s="42" customFormat="1" ht="15.5" x14ac:dyDescent="0.35">
      <c r="A51" s="34" t="s">
        <v>26</v>
      </c>
      <c r="B51" s="35"/>
      <c r="C51" s="36">
        <f t="shared" si="12"/>
        <v>5597</v>
      </c>
      <c r="E51" s="37">
        <v>3167</v>
      </c>
      <c r="F51" s="42">
        <v>2607</v>
      </c>
      <c r="G51" s="40">
        <f t="shared" si="13"/>
        <v>0.8231765077360278</v>
      </c>
      <c r="H51" s="42">
        <v>369</v>
      </c>
      <c r="I51" s="40">
        <f t="shared" si="14"/>
        <v>0.11651405115251026</v>
      </c>
      <c r="J51" s="42">
        <v>191</v>
      </c>
      <c r="K51" s="41">
        <f t="shared" si="15"/>
        <v>6.0309441111461949E-2</v>
      </c>
      <c r="L51" s="42">
        <v>0</v>
      </c>
      <c r="M51" s="41">
        <f>L51/E51</f>
        <v>0</v>
      </c>
      <c r="O51" s="36">
        <v>2430</v>
      </c>
      <c r="P51" s="42">
        <v>2106</v>
      </c>
      <c r="Q51" s="40">
        <f t="shared" si="16"/>
        <v>0.8666666666666667</v>
      </c>
      <c r="R51" s="42">
        <v>324</v>
      </c>
      <c r="S51" s="40">
        <f t="shared" si="17"/>
        <v>0.13333333333333333</v>
      </c>
      <c r="T51" s="42">
        <v>0</v>
      </c>
      <c r="U51" s="40">
        <f>T51/O51</f>
        <v>0</v>
      </c>
      <c r="V51" s="39"/>
    </row>
    <row r="52" spans="1:22" s="33" customFormat="1" ht="15.5" x14ac:dyDescent="0.35">
      <c r="A52" s="25" t="s">
        <v>23</v>
      </c>
      <c r="B52" s="26"/>
      <c r="C52" s="27">
        <f t="shared" si="12"/>
        <v>1496</v>
      </c>
      <c r="E52" s="28">
        <v>876</v>
      </c>
      <c r="F52" s="33">
        <v>759</v>
      </c>
      <c r="G52" s="31">
        <f t="shared" si="13"/>
        <v>0.86643835616438358</v>
      </c>
      <c r="H52" s="33">
        <v>72</v>
      </c>
      <c r="I52" s="31">
        <f t="shared" si="14"/>
        <v>8.2191780821917804E-2</v>
      </c>
      <c r="J52" s="33">
        <v>45</v>
      </c>
      <c r="K52" s="32">
        <f t="shared" si="15"/>
        <v>5.1369863013698627E-2</v>
      </c>
      <c r="L52" s="33">
        <v>0</v>
      </c>
      <c r="M52" s="32">
        <f>L52/E52</f>
        <v>0</v>
      </c>
      <c r="O52" s="27">
        <v>620</v>
      </c>
      <c r="P52" s="33">
        <v>508</v>
      </c>
      <c r="Q52" s="31">
        <f t="shared" si="16"/>
        <v>0.8193548387096774</v>
      </c>
      <c r="R52" s="33">
        <v>112</v>
      </c>
      <c r="S52" s="31">
        <f t="shared" si="17"/>
        <v>0.18064516129032257</v>
      </c>
      <c r="T52" s="33">
        <v>0</v>
      </c>
      <c r="U52" s="31">
        <f>T52/O52</f>
        <v>0</v>
      </c>
    </row>
    <row r="53" spans="1:22" s="42" customFormat="1" ht="15.5" x14ac:dyDescent="0.35">
      <c r="A53" s="34" t="s">
        <v>24</v>
      </c>
      <c r="B53" s="35"/>
      <c r="C53" s="36">
        <f t="shared" si="12"/>
        <v>1723</v>
      </c>
      <c r="E53" s="37">
        <v>1048</v>
      </c>
      <c r="F53" s="42">
        <v>938</v>
      </c>
      <c r="G53" s="40">
        <f t="shared" si="13"/>
        <v>0.89503816793893132</v>
      </c>
      <c r="H53" s="42">
        <v>63</v>
      </c>
      <c r="I53" s="40">
        <f t="shared" si="14"/>
        <v>6.0114503816793896E-2</v>
      </c>
      <c r="J53" s="42">
        <v>47</v>
      </c>
      <c r="K53" s="41">
        <f t="shared" si="15"/>
        <v>4.4847328244274808E-2</v>
      </c>
      <c r="L53" s="42">
        <v>0</v>
      </c>
      <c r="M53" s="41">
        <f>L53/E53</f>
        <v>0</v>
      </c>
      <c r="O53" s="36">
        <v>675</v>
      </c>
      <c r="P53" s="42">
        <v>613</v>
      </c>
      <c r="Q53" s="40">
        <f t="shared" si="16"/>
        <v>0.90814814814814815</v>
      </c>
      <c r="R53" s="42">
        <v>62</v>
      </c>
      <c r="S53" s="40">
        <f t="shared" si="17"/>
        <v>9.1851851851851851E-2</v>
      </c>
      <c r="T53" s="42">
        <v>0</v>
      </c>
      <c r="U53" s="40">
        <f>T53/O53</f>
        <v>0</v>
      </c>
    </row>
    <row r="54" spans="1:22" s="50" customFormat="1" ht="30" customHeight="1" x14ac:dyDescent="0.35">
      <c r="A54" s="49"/>
      <c r="B54" s="71" t="s">
        <v>35</v>
      </c>
      <c r="C54" s="71"/>
      <c r="E54" s="51"/>
      <c r="G54" s="52"/>
      <c r="I54" s="52"/>
      <c r="K54" s="53"/>
      <c r="M54" s="53"/>
      <c r="O54" s="54"/>
      <c r="Q54" s="52"/>
      <c r="S54" s="52"/>
      <c r="U54" s="52"/>
    </row>
    <row r="55" spans="1:22" ht="15.5" x14ac:dyDescent="0.35">
      <c r="C55" s="45"/>
      <c r="G55" s="24"/>
      <c r="I55" s="24"/>
      <c r="K55" s="6"/>
      <c r="O55" s="45"/>
      <c r="Q55" s="24"/>
      <c r="S55" s="24"/>
      <c r="U55" s="24"/>
    </row>
    <row r="56" spans="1:22" ht="31" x14ac:dyDescent="0.35">
      <c r="B56" s="20" t="s">
        <v>36</v>
      </c>
      <c r="C56" s="45"/>
      <c r="G56" s="24"/>
      <c r="I56" s="24"/>
      <c r="K56" s="6"/>
      <c r="O56" s="45"/>
      <c r="Q56" s="24"/>
      <c r="S56" s="24"/>
      <c r="U56" s="24"/>
    </row>
    <row r="57" spans="1:22" s="33" customFormat="1" ht="15.5" x14ac:dyDescent="0.35">
      <c r="A57" s="25" t="s">
        <v>20</v>
      </c>
      <c r="B57" s="26"/>
      <c r="C57" s="27">
        <f t="shared" ref="C57:C62" si="18">O57+E57</f>
        <v>1864</v>
      </c>
      <c r="E57" s="28">
        <v>1255</v>
      </c>
      <c r="F57" s="33">
        <v>1139</v>
      </c>
      <c r="G57" s="31">
        <f t="shared" ref="G57:G62" si="19">F57/E57</f>
        <v>0.9075697211155378</v>
      </c>
      <c r="H57" s="33">
        <v>67</v>
      </c>
      <c r="I57" s="31">
        <f t="shared" ref="I57:I62" si="20">H57/E57</f>
        <v>5.3386454183266929E-2</v>
      </c>
      <c r="J57" s="33">
        <v>49</v>
      </c>
      <c r="K57" s="32">
        <f t="shared" ref="K57:K62" si="21">J57/E57</f>
        <v>3.9043824701195218E-2</v>
      </c>
      <c r="M57" s="32"/>
      <c r="O57" s="27">
        <v>609</v>
      </c>
      <c r="P57" s="33">
        <v>546</v>
      </c>
      <c r="Q57" s="31">
        <f t="shared" ref="Q57:Q62" si="22">P57/O57</f>
        <v>0.89655172413793105</v>
      </c>
      <c r="R57" s="33">
        <v>63</v>
      </c>
      <c r="S57" s="31">
        <f t="shared" ref="S57:S62" si="23">R57/O57</f>
        <v>0.10344827586206896</v>
      </c>
      <c r="U57" s="31"/>
    </row>
    <row r="58" spans="1:22" s="42" customFormat="1" ht="15.5" x14ac:dyDescent="0.35">
      <c r="A58" s="34" t="s">
        <v>21</v>
      </c>
      <c r="B58" s="35"/>
      <c r="C58" s="36">
        <f t="shared" si="18"/>
        <v>3332</v>
      </c>
      <c r="D58" s="37"/>
      <c r="E58" s="38">
        <v>2010</v>
      </c>
      <c r="F58" s="39">
        <v>1624</v>
      </c>
      <c r="G58" s="40">
        <f t="shared" si="19"/>
        <v>0.80796019900497518</v>
      </c>
      <c r="H58" s="39">
        <v>346</v>
      </c>
      <c r="I58" s="40">
        <f t="shared" si="20"/>
        <v>0.17213930348258707</v>
      </c>
      <c r="J58" s="39">
        <v>40</v>
      </c>
      <c r="K58" s="41">
        <f t="shared" si="21"/>
        <v>1.9900497512437811E-2</v>
      </c>
      <c r="L58" s="39"/>
      <c r="M58" s="40"/>
      <c r="O58" s="38">
        <v>1322</v>
      </c>
      <c r="P58" s="39">
        <v>1069</v>
      </c>
      <c r="Q58" s="40">
        <f t="shared" si="22"/>
        <v>0.80862329803328292</v>
      </c>
      <c r="R58" s="42">
        <v>253</v>
      </c>
      <c r="S58" s="40">
        <f t="shared" si="23"/>
        <v>0.19137670196671711</v>
      </c>
    </row>
    <row r="59" spans="1:22" s="47" customFormat="1" ht="15.5" x14ac:dyDescent="0.35">
      <c r="A59" s="43">
        <v>2019</v>
      </c>
      <c r="B59" s="46"/>
      <c r="C59" s="27">
        <f t="shared" si="18"/>
        <v>147</v>
      </c>
      <c r="D59" s="33"/>
      <c r="E59" s="28">
        <v>82</v>
      </c>
      <c r="F59" s="33">
        <v>58</v>
      </c>
      <c r="G59" s="31">
        <f t="shared" si="19"/>
        <v>0.70731707317073167</v>
      </c>
      <c r="H59" s="33">
        <v>24</v>
      </c>
      <c r="I59" s="31">
        <f t="shared" si="20"/>
        <v>0.29268292682926828</v>
      </c>
      <c r="J59" s="33">
        <v>0</v>
      </c>
      <c r="K59" s="32">
        <f t="shared" si="21"/>
        <v>0</v>
      </c>
      <c r="L59" s="33">
        <v>0</v>
      </c>
      <c r="M59" s="32">
        <f>L59/E59</f>
        <v>0</v>
      </c>
      <c r="N59" s="33"/>
      <c r="O59" s="27">
        <v>65</v>
      </c>
      <c r="P59" s="33">
        <v>59</v>
      </c>
      <c r="Q59" s="31">
        <f t="shared" si="22"/>
        <v>0.90769230769230769</v>
      </c>
      <c r="R59" s="33">
        <v>6</v>
      </c>
      <c r="S59" s="31">
        <f t="shared" si="23"/>
        <v>9.2307692307692313E-2</v>
      </c>
      <c r="T59" s="33">
        <v>0</v>
      </c>
      <c r="U59" s="31">
        <f>T59/O59</f>
        <v>0</v>
      </c>
    </row>
    <row r="60" spans="1:22" s="42" customFormat="1" ht="15.5" x14ac:dyDescent="0.35">
      <c r="A60" s="34" t="s">
        <v>26</v>
      </c>
      <c r="B60" s="35"/>
      <c r="C60" s="36">
        <f t="shared" si="18"/>
        <v>3125</v>
      </c>
      <c r="E60" s="37">
        <v>1652</v>
      </c>
      <c r="F60" s="42">
        <v>1530</v>
      </c>
      <c r="G60" s="40">
        <f t="shared" si="19"/>
        <v>0.92615012106537531</v>
      </c>
      <c r="H60" s="42">
        <v>89</v>
      </c>
      <c r="I60" s="40">
        <f t="shared" si="20"/>
        <v>5.387409200968523E-2</v>
      </c>
      <c r="J60" s="42">
        <v>33</v>
      </c>
      <c r="K60" s="41">
        <f t="shared" si="21"/>
        <v>1.9975786924939468E-2</v>
      </c>
      <c r="L60" s="42">
        <v>0</v>
      </c>
      <c r="M60" s="41">
        <f>L60/E60</f>
        <v>0</v>
      </c>
      <c r="O60" s="36">
        <v>1473</v>
      </c>
      <c r="P60" s="42">
        <v>1358</v>
      </c>
      <c r="Q60" s="40">
        <f t="shared" si="22"/>
        <v>0.921928038017651</v>
      </c>
      <c r="R60" s="42">
        <v>115</v>
      </c>
      <c r="S60" s="40">
        <f t="shared" si="23"/>
        <v>7.8071961982348947E-2</v>
      </c>
      <c r="T60" s="42">
        <v>0</v>
      </c>
      <c r="U60" s="40">
        <f>T60/O60</f>
        <v>0</v>
      </c>
      <c r="V60" s="39"/>
    </row>
    <row r="61" spans="1:22" s="33" customFormat="1" ht="15.5" x14ac:dyDescent="0.35">
      <c r="A61" s="25" t="s">
        <v>23</v>
      </c>
      <c r="B61" s="26"/>
      <c r="C61" s="27">
        <f t="shared" si="18"/>
        <v>1240</v>
      </c>
      <c r="E61" s="28">
        <v>702</v>
      </c>
      <c r="F61" s="33">
        <v>638</v>
      </c>
      <c r="G61" s="31">
        <f t="shared" si="19"/>
        <v>0.90883190883190879</v>
      </c>
      <c r="H61" s="33">
        <v>44</v>
      </c>
      <c r="I61" s="31">
        <f t="shared" si="20"/>
        <v>6.2678062678062682E-2</v>
      </c>
      <c r="J61" s="33">
        <v>20</v>
      </c>
      <c r="K61" s="32">
        <f t="shared" si="21"/>
        <v>2.8490028490028491E-2</v>
      </c>
      <c r="L61" s="33">
        <v>0</v>
      </c>
      <c r="M61" s="32">
        <f>L61/E61</f>
        <v>0</v>
      </c>
      <c r="O61" s="27">
        <v>538</v>
      </c>
      <c r="P61" s="33">
        <v>502</v>
      </c>
      <c r="Q61" s="31">
        <f t="shared" si="22"/>
        <v>0.93308550185873607</v>
      </c>
      <c r="R61" s="33">
        <v>36</v>
      </c>
      <c r="S61" s="31">
        <f t="shared" si="23"/>
        <v>6.6914498141263934E-2</v>
      </c>
      <c r="T61" s="33">
        <v>0</v>
      </c>
      <c r="U61" s="31">
        <f>T61/O61</f>
        <v>0</v>
      </c>
    </row>
    <row r="62" spans="1:22" s="42" customFormat="1" ht="15.5" x14ac:dyDescent="0.35">
      <c r="A62" s="34" t="s">
        <v>24</v>
      </c>
      <c r="B62" s="55"/>
      <c r="C62" s="36">
        <f t="shared" si="18"/>
        <v>1227</v>
      </c>
      <c r="E62" s="37">
        <v>785</v>
      </c>
      <c r="F62" s="42">
        <v>531</v>
      </c>
      <c r="G62" s="40">
        <f t="shared" si="19"/>
        <v>0.67643312101910824</v>
      </c>
      <c r="H62" s="42">
        <v>145</v>
      </c>
      <c r="I62" s="40">
        <f t="shared" si="20"/>
        <v>0.18471337579617833</v>
      </c>
      <c r="J62" s="42">
        <v>109</v>
      </c>
      <c r="K62" s="41">
        <f t="shared" si="21"/>
        <v>0.13885350318471337</v>
      </c>
      <c r="L62" s="42">
        <v>0</v>
      </c>
      <c r="M62" s="41">
        <f>L62/E62</f>
        <v>0</v>
      </c>
      <c r="O62" s="36">
        <v>442</v>
      </c>
      <c r="P62" s="42">
        <v>266</v>
      </c>
      <c r="Q62" s="40">
        <f t="shared" si="22"/>
        <v>0.60180995475113119</v>
      </c>
      <c r="R62" s="42">
        <v>176</v>
      </c>
      <c r="S62" s="40">
        <f t="shared" si="23"/>
        <v>0.39819004524886875</v>
      </c>
      <c r="T62" s="42">
        <v>0</v>
      </c>
      <c r="U62" s="40">
        <f>T62/O62</f>
        <v>0</v>
      </c>
    </row>
    <row r="63" spans="1:22" ht="15.5" x14ac:dyDescent="0.35">
      <c r="C63" s="45"/>
      <c r="G63" s="24"/>
      <c r="I63" s="24"/>
      <c r="K63" s="6"/>
      <c r="O63" s="45"/>
      <c r="Q63" s="24"/>
      <c r="S63" s="24"/>
      <c r="U63" s="24"/>
    </row>
    <row r="64" spans="1:22" ht="15.5" x14ac:dyDescent="0.35">
      <c r="B64" s="20" t="s">
        <v>37</v>
      </c>
      <c r="C64" s="45"/>
      <c r="G64" s="24"/>
      <c r="I64" s="24"/>
      <c r="K64" s="6"/>
      <c r="O64" s="45"/>
      <c r="Q64" s="24"/>
      <c r="S64" s="24"/>
      <c r="U64" s="24"/>
    </row>
    <row r="65" spans="1:22" s="33" customFormat="1" ht="15.5" x14ac:dyDescent="0.35">
      <c r="A65" s="25" t="s">
        <v>20</v>
      </c>
      <c r="B65" s="26"/>
      <c r="C65" s="27">
        <f t="shared" ref="C65:C70" si="24">O65+E65</f>
        <v>3292</v>
      </c>
      <c r="E65" s="28">
        <v>2052</v>
      </c>
      <c r="F65" s="33">
        <v>1821</v>
      </c>
      <c r="G65" s="31">
        <f t="shared" ref="G65:G70" si="25">F65/E65</f>
        <v>0.88742690058479534</v>
      </c>
      <c r="H65" s="33">
        <v>142</v>
      </c>
      <c r="I65" s="31">
        <f t="shared" ref="I65:I70" si="26">H65/E65</f>
        <v>6.9200779727095513E-2</v>
      </c>
      <c r="J65" s="33">
        <v>89</v>
      </c>
      <c r="K65" s="32">
        <f t="shared" ref="K65:K70" si="27">J65/E65</f>
        <v>4.3372319688109159E-2</v>
      </c>
      <c r="M65" s="32"/>
      <c r="O65" s="27">
        <v>1240</v>
      </c>
      <c r="P65" s="33">
        <v>1078</v>
      </c>
      <c r="Q65" s="31">
        <f t="shared" ref="Q65:Q70" si="28">P65/O65</f>
        <v>0.86935483870967745</v>
      </c>
      <c r="R65" s="33">
        <v>162</v>
      </c>
      <c r="S65" s="31">
        <f t="shared" ref="S65:S70" si="29">R65/O65</f>
        <v>0.13064516129032258</v>
      </c>
      <c r="U65" s="31"/>
    </row>
    <row r="66" spans="1:22" s="42" customFormat="1" ht="15.5" x14ac:dyDescent="0.35">
      <c r="A66" s="34" t="s">
        <v>21</v>
      </c>
      <c r="B66" s="35"/>
      <c r="C66" s="36">
        <f t="shared" si="24"/>
        <v>5427</v>
      </c>
      <c r="D66" s="37"/>
      <c r="E66" s="38">
        <v>2986</v>
      </c>
      <c r="F66" s="39">
        <v>2490</v>
      </c>
      <c r="G66" s="40">
        <f t="shared" si="25"/>
        <v>0.83389149363697257</v>
      </c>
      <c r="H66" s="39">
        <v>393</v>
      </c>
      <c r="I66" s="40">
        <f t="shared" si="26"/>
        <v>0.13161419959812459</v>
      </c>
      <c r="J66" s="39">
        <v>103</v>
      </c>
      <c r="K66" s="41">
        <f t="shared" si="27"/>
        <v>3.449430676490288E-2</v>
      </c>
      <c r="L66" s="39"/>
      <c r="M66" s="40"/>
      <c r="O66" s="38">
        <v>2441</v>
      </c>
      <c r="P66" s="39">
        <v>1862</v>
      </c>
      <c r="Q66" s="40">
        <f t="shared" si="28"/>
        <v>0.76280213027447763</v>
      </c>
      <c r="R66" s="42">
        <v>579</v>
      </c>
      <c r="S66" s="40">
        <f t="shared" si="29"/>
        <v>0.23719786972552231</v>
      </c>
    </row>
    <row r="67" spans="1:22" s="47" customFormat="1" ht="15.5" x14ac:dyDescent="0.35">
      <c r="A67" s="43">
        <v>2019</v>
      </c>
      <c r="B67" s="46"/>
      <c r="C67" s="27">
        <f t="shared" si="24"/>
        <v>247</v>
      </c>
      <c r="D67" s="33"/>
      <c r="E67" s="28">
        <v>100</v>
      </c>
      <c r="F67" s="33">
        <v>100</v>
      </c>
      <c r="G67" s="31">
        <f t="shared" si="25"/>
        <v>1</v>
      </c>
      <c r="H67" s="33">
        <v>0</v>
      </c>
      <c r="I67" s="31">
        <f t="shared" si="26"/>
        <v>0</v>
      </c>
      <c r="J67" s="33">
        <v>0</v>
      </c>
      <c r="K67" s="32">
        <f t="shared" si="27"/>
        <v>0</v>
      </c>
      <c r="L67" s="33">
        <v>0</v>
      </c>
      <c r="M67" s="32">
        <f>L67/E67</f>
        <v>0</v>
      </c>
      <c r="N67" s="33"/>
      <c r="O67" s="27">
        <v>147</v>
      </c>
      <c r="P67" s="33">
        <v>144</v>
      </c>
      <c r="Q67" s="31">
        <f t="shared" si="28"/>
        <v>0.97959183673469385</v>
      </c>
      <c r="R67" s="33">
        <v>3</v>
      </c>
      <c r="S67" s="31">
        <f t="shared" si="29"/>
        <v>2.0408163265306121E-2</v>
      </c>
      <c r="T67" s="33">
        <v>0</v>
      </c>
      <c r="U67" s="31">
        <f>T67/O67</f>
        <v>0</v>
      </c>
    </row>
    <row r="68" spans="1:22" s="42" customFormat="1" ht="15.5" x14ac:dyDescent="0.35">
      <c r="A68" s="34" t="s">
        <v>26</v>
      </c>
      <c r="B68" s="35"/>
      <c r="C68" s="36">
        <f t="shared" si="24"/>
        <v>8120</v>
      </c>
      <c r="E68" s="37">
        <v>4192</v>
      </c>
      <c r="F68" s="42">
        <v>3889</v>
      </c>
      <c r="G68" s="40">
        <f t="shared" si="25"/>
        <v>0.92771946564885499</v>
      </c>
      <c r="H68" s="42">
        <v>232</v>
      </c>
      <c r="I68" s="40">
        <f t="shared" si="26"/>
        <v>5.5343511450381681E-2</v>
      </c>
      <c r="J68" s="42">
        <v>71</v>
      </c>
      <c r="K68" s="41">
        <f t="shared" si="27"/>
        <v>1.6937022900763359E-2</v>
      </c>
      <c r="L68" s="42">
        <v>0</v>
      </c>
      <c r="M68" s="41">
        <f>L68/E68</f>
        <v>0</v>
      </c>
      <c r="O68" s="36">
        <v>3928</v>
      </c>
      <c r="P68" s="42">
        <v>3498</v>
      </c>
      <c r="Q68" s="40">
        <f t="shared" si="28"/>
        <v>0.89052953156822812</v>
      </c>
      <c r="R68" s="42">
        <v>430</v>
      </c>
      <c r="S68" s="40">
        <f t="shared" si="29"/>
        <v>0.1094704684317719</v>
      </c>
      <c r="T68" s="42">
        <v>0</v>
      </c>
      <c r="U68" s="40">
        <f>T68/O68</f>
        <v>0</v>
      </c>
      <c r="V68" s="39"/>
    </row>
    <row r="69" spans="1:22" s="33" customFormat="1" ht="15.5" x14ac:dyDescent="0.35">
      <c r="A69" s="25" t="s">
        <v>23</v>
      </c>
      <c r="B69" s="26"/>
      <c r="C69" s="27">
        <f t="shared" si="24"/>
        <v>2721</v>
      </c>
      <c r="E69" s="28">
        <v>1370</v>
      </c>
      <c r="F69" s="33">
        <v>1066</v>
      </c>
      <c r="G69" s="31">
        <f t="shared" si="25"/>
        <v>0.77810218978102186</v>
      </c>
      <c r="H69" s="33">
        <v>202</v>
      </c>
      <c r="I69" s="31">
        <f t="shared" si="26"/>
        <v>0.14744525547445256</v>
      </c>
      <c r="J69" s="33">
        <v>102</v>
      </c>
      <c r="K69" s="32">
        <f t="shared" si="27"/>
        <v>7.4452554744525543E-2</v>
      </c>
      <c r="L69" s="33">
        <v>0</v>
      </c>
      <c r="M69" s="32">
        <f>L69/E69</f>
        <v>0</v>
      </c>
      <c r="O69" s="27">
        <v>1351</v>
      </c>
      <c r="P69" s="33">
        <v>814</v>
      </c>
      <c r="Q69" s="31">
        <f t="shared" si="28"/>
        <v>0.6025166543301258</v>
      </c>
      <c r="R69" s="33">
        <v>537</v>
      </c>
      <c r="S69" s="31">
        <f t="shared" si="29"/>
        <v>0.39748334566987414</v>
      </c>
      <c r="T69" s="33">
        <v>0</v>
      </c>
      <c r="U69" s="31">
        <f>T69/O69</f>
        <v>0</v>
      </c>
    </row>
    <row r="70" spans="1:22" s="42" customFormat="1" ht="15.5" x14ac:dyDescent="0.35">
      <c r="A70" s="34" t="s">
        <v>24</v>
      </c>
      <c r="B70" s="35"/>
      <c r="C70" s="36">
        <f t="shared" si="24"/>
        <v>2217</v>
      </c>
      <c r="E70" s="37">
        <v>1367</v>
      </c>
      <c r="F70" s="42">
        <v>1286</v>
      </c>
      <c r="G70" s="40">
        <f t="shared" si="25"/>
        <v>0.9407461594732992</v>
      </c>
      <c r="H70" s="42">
        <v>53</v>
      </c>
      <c r="I70" s="40">
        <f t="shared" si="26"/>
        <v>3.8771031455742504E-2</v>
      </c>
      <c r="J70" s="42">
        <v>28</v>
      </c>
      <c r="K70" s="41">
        <f t="shared" si="27"/>
        <v>2.0482809070958303E-2</v>
      </c>
      <c r="L70" s="42">
        <v>0</v>
      </c>
      <c r="M70" s="41">
        <f>L70/E70</f>
        <v>0</v>
      </c>
      <c r="O70" s="36">
        <v>850</v>
      </c>
      <c r="P70" s="42">
        <v>733</v>
      </c>
      <c r="Q70" s="40">
        <f t="shared" si="28"/>
        <v>0.86235294117647054</v>
      </c>
      <c r="R70" s="42">
        <v>117</v>
      </c>
      <c r="S70" s="40">
        <f t="shared" si="29"/>
        <v>0.1376470588235294</v>
      </c>
      <c r="T70" s="42">
        <v>0</v>
      </c>
      <c r="U70" s="40">
        <f>T70/O70</f>
        <v>0</v>
      </c>
    </row>
    <row r="71" spans="1:22" ht="15.5" x14ac:dyDescent="0.35">
      <c r="C71" s="45"/>
      <c r="G71" s="24"/>
      <c r="I71" s="24"/>
      <c r="K71" s="6"/>
      <c r="O71" s="45"/>
      <c r="Q71" s="24"/>
      <c r="S71" s="24"/>
      <c r="U71" s="24"/>
    </row>
    <row r="72" spans="1:22" ht="31" x14ac:dyDescent="0.35">
      <c r="B72" s="20" t="s">
        <v>38</v>
      </c>
      <c r="C72" s="45"/>
      <c r="G72" s="24"/>
      <c r="I72" s="24"/>
      <c r="K72" s="6"/>
      <c r="O72" s="45"/>
      <c r="Q72" s="24"/>
      <c r="S72" s="24"/>
      <c r="U72" s="24"/>
    </row>
    <row r="73" spans="1:22" s="33" customFormat="1" ht="15.5" x14ac:dyDescent="0.35">
      <c r="A73" s="25" t="s">
        <v>23</v>
      </c>
      <c r="B73" s="26"/>
      <c r="C73" s="27">
        <f>O73+E73</f>
        <v>215</v>
      </c>
      <c r="E73" s="28">
        <v>153</v>
      </c>
      <c r="F73" s="33">
        <v>141</v>
      </c>
      <c r="G73" s="31">
        <f>F73/E73</f>
        <v>0.92156862745098034</v>
      </c>
      <c r="H73" s="33">
        <v>12</v>
      </c>
      <c r="I73" s="31">
        <f>H73/E73</f>
        <v>7.8431372549019607E-2</v>
      </c>
      <c r="J73" s="33">
        <v>0</v>
      </c>
      <c r="K73" s="32">
        <f>J73/E73</f>
        <v>0</v>
      </c>
      <c r="L73" s="33">
        <v>0</v>
      </c>
      <c r="M73" s="32">
        <f>L73/E73</f>
        <v>0</v>
      </c>
      <c r="O73" s="27">
        <v>62</v>
      </c>
      <c r="P73" s="33">
        <v>42</v>
      </c>
      <c r="Q73" s="31">
        <f>P73/O73</f>
        <v>0.67741935483870963</v>
      </c>
      <c r="R73" s="33">
        <v>20</v>
      </c>
      <c r="S73" s="31">
        <f>R73/O73</f>
        <v>0.32258064516129031</v>
      </c>
      <c r="T73" s="33">
        <v>0</v>
      </c>
      <c r="U73" s="31">
        <f>T73/O73</f>
        <v>0</v>
      </c>
    </row>
    <row r="74" spans="1:22" s="42" customFormat="1" ht="15.5" x14ac:dyDescent="0.35">
      <c r="A74" s="34" t="s">
        <v>24</v>
      </c>
      <c r="B74" s="35"/>
      <c r="C74" s="36">
        <f>O74+E74</f>
        <v>1407</v>
      </c>
      <c r="E74" s="37">
        <v>999</v>
      </c>
      <c r="F74" s="42">
        <v>846</v>
      </c>
      <c r="G74" s="40">
        <f>F74/E74</f>
        <v>0.84684684684684686</v>
      </c>
      <c r="H74" s="42">
        <v>120</v>
      </c>
      <c r="I74" s="40">
        <f>H74/E74</f>
        <v>0.12012012012012012</v>
      </c>
      <c r="J74" s="42">
        <v>33</v>
      </c>
      <c r="K74" s="41">
        <f>J74/E74</f>
        <v>3.3033033033033031E-2</v>
      </c>
      <c r="L74" s="42">
        <v>0</v>
      </c>
      <c r="M74" s="41">
        <f>L74/E74</f>
        <v>0</v>
      </c>
      <c r="O74" s="36">
        <v>408</v>
      </c>
      <c r="P74" s="42">
        <v>260</v>
      </c>
      <c r="Q74" s="40">
        <f>P74/O74</f>
        <v>0.63725490196078427</v>
      </c>
      <c r="R74" s="42">
        <v>148</v>
      </c>
      <c r="S74" s="40">
        <f>R74/O74</f>
        <v>0.36274509803921567</v>
      </c>
      <c r="T74" s="42">
        <v>0</v>
      </c>
      <c r="U74" s="40">
        <f>T74/O74</f>
        <v>0</v>
      </c>
    </row>
    <row r="75" spans="1:22" ht="15.5" x14ac:dyDescent="0.35">
      <c r="B75" s="71" t="s">
        <v>39</v>
      </c>
      <c r="C75" s="71"/>
      <c r="G75" s="24"/>
      <c r="I75" s="24"/>
      <c r="K75" s="6"/>
      <c r="O75" s="45"/>
      <c r="Q75" s="24"/>
      <c r="S75" s="24"/>
      <c r="U75" s="24"/>
    </row>
    <row r="76" spans="1:22" ht="15.5" x14ac:dyDescent="0.35">
      <c r="C76" s="45"/>
      <c r="G76" s="24"/>
      <c r="I76" s="24"/>
      <c r="K76" s="6"/>
      <c r="O76" s="45"/>
      <c r="Q76" s="24"/>
      <c r="S76" s="24"/>
      <c r="U76" s="24"/>
    </row>
    <row r="77" spans="1:22" ht="31" x14ac:dyDescent="0.35">
      <c r="B77" s="20" t="s">
        <v>40</v>
      </c>
      <c r="C77" s="45"/>
      <c r="G77" s="24"/>
      <c r="I77" s="24"/>
      <c r="K77" s="6"/>
      <c r="O77" s="45"/>
      <c r="Q77" s="24"/>
      <c r="S77" s="24"/>
      <c r="U77" s="24"/>
    </row>
    <row r="78" spans="1:22" s="33" customFormat="1" ht="15.5" x14ac:dyDescent="0.35">
      <c r="A78" s="25" t="s">
        <v>20</v>
      </c>
      <c r="B78" s="26"/>
      <c r="C78" s="27">
        <f t="shared" ref="C78:C83" si="30">O78+E78</f>
        <v>2381</v>
      </c>
      <c r="E78" s="28">
        <v>1572</v>
      </c>
      <c r="F78" s="33">
        <v>1284</v>
      </c>
      <c r="G78" s="31">
        <f t="shared" ref="G78:G83" si="31">F78/E78</f>
        <v>0.81679389312977102</v>
      </c>
      <c r="H78" s="33">
        <v>149</v>
      </c>
      <c r="I78" s="31">
        <f t="shared" ref="I78:I83" si="32">H78/E78</f>
        <v>9.4783715012722647E-2</v>
      </c>
      <c r="J78" s="33">
        <v>139</v>
      </c>
      <c r="K78" s="32">
        <f t="shared" ref="K78:K83" si="33">J78/E78</f>
        <v>8.8422391857506361E-2</v>
      </c>
      <c r="M78" s="32"/>
      <c r="O78" s="27">
        <v>809</v>
      </c>
      <c r="P78" s="33">
        <v>693</v>
      </c>
      <c r="Q78" s="31">
        <f t="shared" ref="Q78:Q83" si="34">P78/O78</f>
        <v>0.85661310259579726</v>
      </c>
      <c r="R78" s="33">
        <v>116</v>
      </c>
      <c r="S78" s="31">
        <f t="shared" ref="S78:S83" si="35">R78/O78</f>
        <v>0.14338689740420271</v>
      </c>
      <c r="U78" s="31"/>
    </row>
    <row r="79" spans="1:22" s="42" customFormat="1" ht="15.5" x14ac:dyDescent="0.35">
      <c r="A79" s="34" t="s">
        <v>21</v>
      </c>
      <c r="B79" s="35"/>
      <c r="C79" s="36">
        <f t="shared" si="30"/>
        <v>3535</v>
      </c>
      <c r="D79" s="37"/>
      <c r="E79" s="38">
        <v>2405</v>
      </c>
      <c r="F79" s="39">
        <v>2203</v>
      </c>
      <c r="G79" s="40">
        <f t="shared" si="31"/>
        <v>0.916008316008316</v>
      </c>
      <c r="H79" s="39">
        <v>189</v>
      </c>
      <c r="I79" s="40">
        <f t="shared" si="32"/>
        <v>7.8586278586278591E-2</v>
      </c>
      <c r="J79" s="39">
        <v>12</v>
      </c>
      <c r="K79" s="41">
        <f t="shared" si="33"/>
        <v>4.9896049896049899E-3</v>
      </c>
      <c r="L79" s="39"/>
      <c r="M79" s="40"/>
      <c r="O79" s="38">
        <v>1130</v>
      </c>
      <c r="P79" s="39">
        <v>1083</v>
      </c>
      <c r="Q79" s="40">
        <f t="shared" si="34"/>
        <v>0.95840707964601768</v>
      </c>
      <c r="R79" s="42">
        <v>47</v>
      </c>
      <c r="S79" s="40">
        <f t="shared" si="35"/>
        <v>4.15929203539823E-2</v>
      </c>
    </row>
    <row r="80" spans="1:22" s="47" customFormat="1" ht="15.5" x14ac:dyDescent="0.35">
      <c r="A80" s="43">
        <v>2019</v>
      </c>
      <c r="B80" s="46"/>
      <c r="C80" s="27">
        <f t="shared" si="30"/>
        <v>184</v>
      </c>
      <c r="D80" s="33"/>
      <c r="E80" s="28">
        <v>111</v>
      </c>
      <c r="F80" s="33">
        <v>86</v>
      </c>
      <c r="G80" s="31">
        <f t="shared" si="31"/>
        <v>0.77477477477477474</v>
      </c>
      <c r="H80" s="33">
        <v>22</v>
      </c>
      <c r="I80" s="31">
        <f t="shared" si="32"/>
        <v>0.1981981981981982</v>
      </c>
      <c r="J80" s="33">
        <v>2</v>
      </c>
      <c r="K80" s="32">
        <f t="shared" si="33"/>
        <v>1.8018018018018018E-2</v>
      </c>
      <c r="L80" s="33">
        <v>1</v>
      </c>
      <c r="M80" s="32">
        <f>L80/E80</f>
        <v>9.0090090090090089E-3</v>
      </c>
      <c r="N80" s="33"/>
      <c r="O80" s="27">
        <v>73</v>
      </c>
      <c r="P80" s="33">
        <v>56</v>
      </c>
      <c r="Q80" s="31">
        <f t="shared" si="34"/>
        <v>0.76712328767123283</v>
      </c>
      <c r="R80" s="33">
        <v>17</v>
      </c>
      <c r="S80" s="31">
        <f t="shared" si="35"/>
        <v>0.23287671232876711</v>
      </c>
      <c r="T80" s="33">
        <v>0</v>
      </c>
      <c r="U80" s="31">
        <f>T80/O80</f>
        <v>0</v>
      </c>
    </row>
    <row r="81" spans="1:22" s="42" customFormat="1" ht="15.5" x14ac:dyDescent="0.35">
      <c r="A81" s="34" t="s">
        <v>26</v>
      </c>
      <c r="B81" s="35"/>
      <c r="C81" s="36">
        <f t="shared" si="30"/>
        <v>5177</v>
      </c>
      <c r="E81" s="37">
        <v>3173</v>
      </c>
      <c r="F81" s="42">
        <v>2780</v>
      </c>
      <c r="G81" s="40">
        <f t="shared" si="31"/>
        <v>0.87614245193822882</v>
      </c>
      <c r="H81" s="42">
        <v>334</v>
      </c>
      <c r="I81" s="40">
        <f t="shared" si="32"/>
        <v>0.10526315789473684</v>
      </c>
      <c r="J81" s="42">
        <v>59</v>
      </c>
      <c r="K81" s="41">
        <f t="shared" si="33"/>
        <v>1.8594390167034354E-2</v>
      </c>
      <c r="L81" s="42">
        <v>0</v>
      </c>
      <c r="M81" s="41">
        <f>L81/E81</f>
        <v>0</v>
      </c>
      <c r="O81" s="36">
        <v>2004</v>
      </c>
      <c r="P81" s="42">
        <v>1574</v>
      </c>
      <c r="Q81" s="40">
        <f t="shared" si="34"/>
        <v>0.78542914171656686</v>
      </c>
      <c r="R81" s="42">
        <v>430</v>
      </c>
      <c r="S81" s="40">
        <f t="shared" si="35"/>
        <v>0.21457085828343314</v>
      </c>
      <c r="T81" s="42">
        <v>0</v>
      </c>
      <c r="U81" s="40">
        <f>T81/O81</f>
        <v>0</v>
      </c>
      <c r="V81" s="39"/>
    </row>
    <row r="82" spans="1:22" s="33" customFormat="1" ht="15.5" x14ac:dyDescent="0.35">
      <c r="A82" s="25" t="s">
        <v>23</v>
      </c>
      <c r="B82" s="26"/>
      <c r="C82" s="27">
        <f t="shared" si="30"/>
        <v>1610</v>
      </c>
      <c r="E82" s="28">
        <v>1019</v>
      </c>
      <c r="F82" s="33">
        <v>972</v>
      </c>
      <c r="G82" s="31">
        <f t="shared" si="31"/>
        <v>0.95387634936211974</v>
      </c>
      <c r="H82" s="33">
        <v>43</v>
      </c>
      <c r="I82" s="31">
        <f t="shared" si="32"/>
        <v>4.2198233562315994E-2</v>
      </c>
      <c r="J82" s="33">
        <v>4</v>
      </c>
      <c r="K82" s="32">
        <f t="shared" si="33"/>
        <v>3.9254170755642784E-3</v>
      </c>
      <c r="L82" s="33">
        <v>0</v>
      </c>
      <c r="M82" s="32">
        <f>L82/E82</f>
        <v>0</v>
      </c>
      <c r="O82" s="27">
        <v>591</v>
      </c>
      <c r="P82" s="33">
        <v>564</v>
      </c>
      <c r="Q82" s="31">
        <f t="shared" si="34"/>
        <v>0.95431472081218272</v>
      </c>
      <c r="R82" s="33">
        <v>27</v>
      </c>
      <c r="S82" s="31">
        <f t="shared" si="35"/>
        <v>4.5685279187817257E-2</v>
      </c>
      <c r="T82" s="33">
        <v>0</v>
      </c>
      <c r="U82" s="31">
        <f>T82/O82</f>
        <v>0</v>
      </c>
    </row>
    <row r="83" spans="1:22" s="42" customFormat="1" ht="15.5" x14ac:dyDescent="0.35">
      <c r="A83" s="34" t="s">
        <v>24</v>
      </c>
      <c r="B83" s="35"/>
      <c r="C83" s="36">
        <f t="shared" si="30"/>
        <v>1617</v>
      </c>
      <c r="E83" s="37">
        <v>1079</v>
      </c>
      <c r="F83" s="42">
        <v>1067</v>
      </c>
      <c r="G83" s="40">
        <f t="shared" si="31"/>
        <v>0.98887859128822986</v>
      </c>
      <c r="H83" s="42">
        <v>10</v>
      </c>
      <c r="I83" s="40">
        <f t="shared" si="32"/>
        <v>9.2678405931417972E-3</v>
      </c>
      <c r="J83" s="42">
        <v>2</v>
      </c>
      <c r="K83" s="41">
        <f t="shared" si="33"/>
        <v>1.8535681186283596E-3</v>
      </c>
      <c r="L83" s="42">
        <v>0</v>
      </c>
      <c r="M83" s="41">
        <f>L83/E83</f>
        <v>0</v>
      </c>
      <c r="O83" s="36">
        <v>538</v>
      </c>
      <c r="P83" s="42">
        <v>531</v>
      </c>
      <c r="Q83" s="40">
        <f t="shared" si="34"/>
        <v>0.98698884758364314</v>
      </c>
      <c r="R83" s="42">
        <v>7</v>
      </c>
      <c r="S83" s="40">
        <f t="shared" si="35"/>
        <v>1.3011152416356878E-2</v>
      </c>
      <c r="T83" s="42">
        <v>0</v>
      </c>
      <c r="U83" s="40">
        <f>T83/O83</f>
        <v>0</v>
      </c>
    </row>
    <row r="84" spans="1:22" ht="15.5" x14ac:dyDescent="0.35">
      <c r="C84" s="45"/>
      <c r="G84" s="24"/>
      <c r="I84" s="24"/>
      <c r="K84" s="6"/>
      <c r="O84" s="45"/>
      <c r="Q84" s="24"/>
      <c r="S84" s="24"/>
      <c r="U84" s="24"/>
    </row>
    <row r="85" spans="1:22" ht="31" x14ac:dyDescent="0.35">
      <c r="B85" s="20" t="s">
        <v>41</v>
      </c>
      <c r="C85" s="45"/>
      <c r="G85" s="24"/>
      <c r="I85" s="24"/>
      <c r="K85" s="6"/>
      <c r="O85" s="45"/>
      <c r="Q85" s="24"/>
      <c r="S85" s="24"/>
      <c r="U85" s="24"/>
    </row>
    <row r="86" spans="1:22" s="42" customFormat="1" ht="15.5" hidden="1" x14ac:dyDescent="0.35">
      <c r="A86" s="34" t="s">
        <v>21</v>
      </c>
      <c r="B86" s="35"/>
      <c r="C86" s="38"/>
      <c r="D86" s="37"/>
      <c r="E86" s="38"/>
      <c r="F86" s="39"/>
      <c r="G86" s="56"/>
      <c r="H86" s="39"/>
      <c r="I86" s="56"/>
      <c r="J86" s="39"/>
      <c r="K86" s="56"/>
      <c r="L86" s="39"/>
      <c r="M86" s="40"/>
      <c r="O86" s="38"/>
      <c r="P86" s="39"/>
      <c r="Q86" s="57"/>
    </row>
    <row r="87" spans="1:22" s="47" customFormat="1" ht="15.5" x14ac:dyDescent="0.35">
      <c r="A87" s="43">
        <v>2019</v>
      </c>
      <c r="B87" s="46"/>
      <c r="C87" s="27">
        <f>O87+E87</f>
        <v>25</v>
      </c>
      <c r="D87" s="33"/>
      <c r="E87" s="28">
        <v>15</v>
      </c>
      <c r="F87" s="33">
        <v>14</v>
      </c>
      <c r="G87" s="31">
        <f>F87/E87</f>
        <v>0.93333333333333335</v>
      </c>
      <c r="H87" s="33">
        <v>1</v>
      </c>
      <c r="I87" s="31">
        <f>H87/E87</f>
        <v>6.6666666666666666E-2</v>
      </c>
      <c r="J87" s="33">
        <v>0</v>
      </c>
      <c r="K87" s="32">
        <f>J87/E87</f>
        <v>0</v>
      </c>
      <c r="L87" s="33">
        <v>0</v>
      </c>
      <c r="M87" s="32">
        <f>L87/E87</f>
        <v>0</v>
      </c>
      <c r="N87" s="33"/>
      <c r="O87" s="27">
        <v>10</v>
      </c>
      <c r="P87" s="33">
        <v>5</v>
      </c>
      <c r="Q87" s="31">
        <f>P87/O87</f>
        <v>0.5</v>
      </c>
      <c r="R87" s="33">
        <v>5</v>
      </c>
      <c r="S87" s="31">
        <f>R87/O87</f>
        <v>0.5</v>
      </c>
      <c r="T87" s="33">
        <v>0</v>
      </c>
      <c r="U87" s="31">
        <f>T87/O87</f>
        <v>0</v>
      </c>
    </row>
    <row r="88" spans="1:22" s="42" customFormat="1" ht="15.5" x14ac:dyDescent="0.35">
      <c r="A88" s="34" t="s">
        <v>26</v>
      </c>
      <c r="B88" s="35"/>
      <c r="C88" s="36">
        <f>O88+E88</f>
        <v>1416</v>
      </c>
      <c r="E88" s="37">
        <v>840</v>
      </c>
      <c r="F88" s="42">
        <v>589</v>
      </c>
      <c r="G88" s="40">
        <f>F88/E88</f>
        <v>0.70119047619047614</v>
      </c>
      <c r="H88" s="42">
        <v>216</v>
      </c>
      <c r="I88" s="40">
        <f>H88/E88</f>
        <v>0.25714285714285712</v>
      </c>
      <c r="J88" s="42">
        <v>35</v>
      </c>
      <c r="K88" s="41">
        <f>J88/E88</f>
        <v>4.1666666666666664E-2</v>
      </c>
      <c r="L88" s="42">
        <v>0</v>
      </c>
      <c r="M88" s="41">
        <f>L88/E88</f>
        <v>0</v>
      </c>
      <c r="O88" s="36">
        <v>576</v>
      </c>
      <c r="P88" s="42">
        <v>383</v>
      </c>
      <c r="Q88" s="40">
        <f>P88/O88</f>
        <v>0.66493055555555558</v>
      </c>
      <c r="R88" s="42">
        <v>193</v>
      </c>
      <c r="S88" s="40">
        <f>R88/O88</f>
        <v>0.33506944444444442</v>
      </c>
      <c r="T88" s="42">
        <v>0</v>
      </c>
      <c r="U88" s="40">
        <f>T88/O88</f>
        <v>0</v>
      </c>
      <c r="V88" s="39"/>
    </row>
    <row r="89" spans="1:22" s="33" customFormat="1" ht="15.5" x14ac:dyDescent="0.35">
      <c r="A89" s="25" t="s">
        <v>23</v>
      </c>
      <c r="B89" s="26"/>
      <c r="C89" s="27">
        <f>O89+E89</f>
        <v>635</v>
      </c>
      <c r="E89" s="28">
        <v>403</v>
      </c>
      <c r="F89" s="33">
        <v>331</v>
      </c>
      <c r="G89" s="31">
        <f>F89/E89</f>
        <v>0.82133995037220842</v>
      </c>
      <c r="H89" s="33">
        <v>70</v>
      </c>
      <c r="I89" s="31">
        <f>H89/E89</f>
        <v>0.17369727047146402</v>
      </c>
      <c r="J89" s="33">
        <v>2</v>
      </c>
      <c r="K89" s="32">
        <f>J89/E89</f>
        <v>4.9627791563275434E-3</v>
      </c>
      <c r="L89" s="33">
        <v>0</v>
      </c>
      <c r="M89" s="32">
        <f>L89/E89</f>
        <v>0</v>
      </c>
      <c r="O89" s="27">
        <v>232</v>
      </c>
      <c r="P89" s="33">
        <v>221</v>
      </c>
      <c r="Q89" s="31">
        <f>P89/O89</f>
        <v>0.95258620689655171</v>
      </c>
      <c r="R89" s="33">
        <v>11</v>
      </c>
      <c r="S89" s="31">
        <f>R89/O89</f>
        <v>4.7413793103448273E-2</v>
      </c>
      <c r="T89" s="33">
        <v>0</v>
      </c>
      <c r="U89" s="31">
        <f>T89/O89</f>
        <v>0</v>
      </c>
    </row>
    <row r="90" spans="1:22" ht="31" x14ac:dyDescent="0.35">
      <c r="B90" s="48" t="s">
        <v>42</v>
      </c>
      <c r="C90" s="45"/>
      <c r="G90" s="24"/>
      <c r="I90" s="24"/>
      <c r="K90" s="6"/>
      <c r="O90" s="45"/>
      <c r="Q90" s="24"/>
    </row>
    <row r="91" spans="1:22" ht="15.5" x14ac:dyDescent="0.35">
      <c r="C91" s="45"/>
      <c r="G91" s="24"/>
      <c r="I91" s="24"/>
      <c r="K91" s="6"/>
      <c r="O91" s="45"/>
      <c r="Q91" s="24"/>
      <c r="S91" s="24"/>
      <c r="U91" s="24"/>
    </row>
    <row r="92" spans="1:22" ht="31" x14ac:dyDescent="0.35">
      <c r="B92" s="20" t="s">
        <v>43</v>
      </c>
      <c r="C92" s="45"/>
      <c r="G92" s="24"/>
      <c r="I92" s="24"/>
      <c r="K92" s="6"/>
      <c r="O92" s="45"/>
      <c r="Q92" s="24"/>
      <c r="S92" s="24"/>
      <c r="U92" s="24"/>
    </row>
    <row r="93" spans="1:22" s="42" customFormat="1" ht="15.5" x14ac:dyDescent="0.35">
      <c r="A93" s="34" t="s">
        <v>21</v>
      </c>
      <c r="B93" s="35"/>
      <c r="C93" s="36">
        <f>O93+E93</f>
        <v>933</v>
      </c>
      <c r="D93" s="37"/>
      <c r="E93" s="38">
        <v>528</v>
      </c>
      <c r="F93" s="39">
        <v>499</v>
      </c>
      <c r="G93" s="40">
        <f>F93/E93</f>
        <v>0.94507575757575757</v>
      </c>
      <c r="H93" s="39">
        <v>26</v>
      </c>
      <c r="I93" s="40">
        <f>H93/E93</f>
        <v>4.924242424242424E-2</v>
      </c>
      <c r="J93" s="39">
        <v>3</v>
      </c>
      <c r="K93" s="41">
        <f>J93/E93</f>
        <v>5.681818181818182E-3</v>
      </c>
      <c r="L93" s="39"/>
      <c r="M93" s="40"/>
      <c r="O93" s="38">
        <v>405</v>
      </c>
      <c r="P93" s="39">
        <v>354</v>
      </c>
      <c r="Q93" s="40">
        <f>P93/O93</f>
        <v>0.87407407407407411</v>
      </c>
      <c r="R93" s="42">
        <v>51</v>
      </c>
      <c r="S93" s="40">
        <f>R93/O93</f>
        <v>0.12592592592592591</v>
      </c>
    </row>
    <row r="94" spans="1:22" s="47" customFormat="1" ht="15.5" x14ac:dyDescent="0.35">
      <c r="A94" s="43">
        <v>2019</v>
      </c>
      <c r="B94" s="46"/>
      <c r="C94" s="27">
        <f>O94+E94</f>
        <v>101</v>
      </c>
      <c r="D94" s="33"/>
      <c r="E94" s="28">
        <v>66</v>
      </c>
      <c r="F94" s="33">
        <v>64</v>
      </c>
      <c r="G94" s="31">
        <f>F94/E94</f>
        <v>0.96969696969696972</v>
      </c>
      <c r="H94" s="33">
        <v>2</v>
      </c>
      <c r="I94" s="31">
        <f>H94/E94</f>
        <v>3.0303030303030304E-2</v>
      </c>
      <c r="J94" s="33">
        <v>0</v>
      </c>
      <c r="K94" s="32">
        <f>J94/E94</f>
        <v>0</v>
      </c>
      <c r="L94" s="33">
        <v>0</v>
      </c>
      <c r="M94" s="32">
        <f>L94/E94</f>
        <v>0</v>
      </c>
      <c r="N94" s="33"/>
      <c r="O94" s="27">
        <v>35</v>
      </c>
      <c r="P94" s="33">
        <v>34</v>
      </c>
      <c r="Q94" s="31">
        <f>P94/O94</f>
        <v>0.97142857142857142</v>
      </c>
      <c r="R94" s="33">
        <v>1</v>
      </c>
      <c r="S94" s="31">
        <f>R94/O94</f>
        <v>2.8571428571428571E-2</v>
      </c>
      <c r="T94" s="33">
        <v>0</v>
      </c>
      <c r="U94" s="31">
        <f>T94/O94</f>
        <v>0</v>
      </c>
    </row>
    <row r="95" spans="1:22" s="42" customFormat="1" ht="15.5" x14ac:dyDescent="0.35">
      <c r="A95" s="34" t="s">
        <v>26</v>
      </c>
      <c r="B95" s="35"/>
      <c r="C95" s="36">
        <f>O95+E95</f>
        <v>2461</v>
      </c>
      <c r="E95" s="37">
        <v>1425</v>
      </c>
      <c r="F95" s="42">
        <v>1410</v>
      </c>
      <c r="G95" s="40">
        <f>F95/E95</f>
        <v>0.98947368421052628</v>
      </c>
      <c r="H95" s="42">
        <v>12</v>
      </c>
      <c r="I95" s="40">
        <f>H95/E95</f>
        <v>8.4210526315789472E-3</v>
      </c>
      <c r="J95" s="42">
        <v>3</v>
      </c>
      <c r="K95" s="41">
        <f>J95/E95</f>
        <v>2.1052631578947368E-3</v>
      </c>
      <c r="L95" s="42">
        <v>0</v>
      </c>
      <c r="M95" s="41">
        <f>L95/E95</f>
        <v>0</v>
      </c>
      <c r="O95" s="36">
        <v>1036</v>
      </c>
      <c r="P95" s="42">
        <v>1013</v>
      </c>
      <c r="Q95" s="40">
        <f>P95/O95</f>
        <v>0.97779922779922779</v>
      </c>
      <c r="R95" s="42">
        <v>23</v>
      </c>
      <c r="S95" s="40">
        <f>R95/O95</f>
        <v>2.2200772200772202E-2</v>
      </c>
      <c r="T95" s="42">
        <v>0</v>
      </c>
      <c r="U95" s="40">
        <f>T95/O95</f>
        <v>0</v>
      </c>
      <c r="V95" s="39"/>
    </row>
    <row r="96" spans="1:22" s="33" customFormat="1" ht="15.5" x14ac:dyDescent="0.35">
      <c r="A96" s="25" t="s">
        <v>23</v>
      </c>
      <c r="B96" s="26"/>
      <c r="C96" s="27">
        <f>O96+E96</f>
        <v>1000</v>
      </c>
      <c r="E96" s="28">
        <v>684</v>
      </c>
      <c r="F96" s="33">
        <v>681</v>
      </c>
      <c r="G96" s="31">
        <f>F96/E96</f>
        <v>0.99561403508771928</v>
      </c>
      <c r="H96" s="33">
        <v>3</v>
      </c>
      <c r="I96" s="31">
        <f>H96/E96</f>
        <v>4.3859649122807015E-3</v>
      </c>
      <c r="J96" s="33">
        <v>0</v>
      </c>
      <c r="K96" s="32">
        <f>J96/E96</f>
        <v>0</v>
      </c>
      <c r="L96" s="33">
        <v>0</v>
      </c>
      <c r="M96" s="32">
        <f>L96/E96</f>
        <v>0</v>
      </c>
      <c r="O96" s="27">
        <v>316</v>
      </c>
      <c r="P96" s="33">
        <v>300</v>
      </c>
      <c r="Q96" s="31">
        <f>P96/O96</f>
        <v>0.94936708860759489</v>
      </c>
      <c r="R96" s="33">
        <v>16</v>
      </c>
      <c r="S96" s="31">
        <f>R96/O96</f>
        <v>5.0632911392405063E-2</v>
      </c>
      <c r="T96" s="33">
        <v>0</v>
      </c>
      <c r="U96" s="31">
        <f>T96/O96</f>
        <v>0</v>
      </c>
    </row>
    <row r="97" spans="1:22" s="42" customFormat="1" ht="15.5" x14ac:dyDescent="0.35">
      <c r="A97" s="34" t="s">
        <v>24</v>
      </c>
      <c r="B97" s="35"/>
      <c r="C97" s="36">
        <f>O97+E97</f>
        <v>995</v>
      </c>
      <c r="E97" s="37">
        <v>664</v>
      </c>
      <c r="F97" s="42">
        <v>663</v>
      </c>
      <c r="G97" s="40">
        <f>F97/E97</f>
        <v>0.99849397590361444</v>
      </c>
      <c r="H97" s="42">
        <v>1</v>
      </c>
      <c r="I97" s="40">
        <f>H97/E97</f>
        <v>1.5060240963855422E-3</v>
      </c>
      <c r="J97" s="42">
        <v>0</v>
      </c>
      <c r="K97" s="41">
        <f>J97/E97</f>
        <v>0</v>
      </c>
      <c r="L97" s="42">
        <v>0</v>
      </c>
      <c r="M97" s="41">
        <f>L97/E97</f>
        <v>0</v>
      </c>
      <c r="O97" s="36">
        <v>331</v>
      </c>
      <c r="P97" s="42">
        <v>322</v>
      </c>
      <c r="Q97" s="40">
        <f>P97/O97</f>
        <v>0.97280966767371602</v>
      </c>
      <c r="R97" s="42">
        <v>9</v>
      </c>
      <c r="S97" s="40">
        <f>R97/O97</f>
        <v>2.7190332326283987E-2</v>
      </c>
      <c r="T97" s="42">
        <v>0</v>
      </c>
      <c r="U97" s="40">
        <f>T97/O97</f>
        <v>0</v>
      </c>
    </row>
    <row r="98" spans="1:22" s="61" customFormat="1" ht="46.5" x14ac:dyDescent="0.35">
      <c r="A98" s="58"/>
      <c r="B98" s="59" t="s">
        <v>44</v>
      </c>
      <c r="C98" s="60"/>
      <c r="E98" s="62"/>
      <c r="G98" s="63"/>
      <c r="I98" s="63"/>
      <c r="K98" s="64"/>
      <c r="M98" s="64"/>
      <c r="O98" s="60"/>
      <c r="Q98" s="63"/>
      <c r="S98" s="63"/>
      <c r="U98" s="63"/>
    </row>
    <row r="99" spans="1:22" ht="15.5" x14ac:dyDescent="0.35">
      <c r="C99" s="45"/>
      <c r="G99" s="24"/>
      <c r="I99" s="24"/>
      <c r="K99" s="6"/>
      <c r="O99" s="45"/>
      <c r="Q99" s="24"/>
      <c r="S99" s="24"/>
      <c r="U99" s="24"/>
    </row>
    <row r="100" spans="1:22" ht="15.5" x14ac:dyDescent="0.35">
      <c r="B100" s="20" t="s">
        <v>45</v>
      </c>
      <c r="C100" s="45"/>
      <c r="G100" s="24"/>
      <c r="I100" s="24"/>
      <c r="K100" s="6"/>
      <c r="O100" s="45"/>
      <c r="Q100" s="24"/>
      <c r="S100" s="24"/>
      <c r="U100" s="24"/>
    </row>
    <row r="101" spans="1:22" s="33" customFormat="1" ht="15.5" x14ac:dyDescent="0.35">
      <c r="A101" s="25" t="s">
        <v>20</v>
      </c>
      <c r="B101" s="26"/>
      <c r="C101" s="27">
        <f>O101+E101</f>
        <v>1073</v>
      </c>
      <c r="E101" s="28">
        <v>716</v>
      </c>
      <c r="F101" s="33">
        <v>613</v>
      </c>
      <c r="G101" s="31">
        <f>F101/E101</f>
        <v>0.8561452513966481</v>
      </c>
      <c r="H101" s="33">
        <v>37</v>
      </c>
      <c r="I101" s="31">
        <f>H101/E101</f>
        <v>5.1675977653631286E-2</v>
      </c>
      <c r="J101" s="33">
        <v>66</v>
      </c>
      <c r="K101" s="32">
        <f>J101/E101</f>
        <v>9.217877094972067E-2</v>
      </c>
      <c r="M101" s="32"/>
      <c r="O101" s="27">
        <v>357</v>
      </c>
      <c r="P101" s="33">
        <v>273</v>
      </c>
      <c r="Q101" s="31">
        <f>P101/O101</f>
        <v>0.76470588235294112</v>
      </c>
      <c r="R101" s="33">
        <v>84</v>
      </c>
      <c r="S101" s="31">
        <f>R101/O101</f>
        <v>0.23529411764705882</v>
      </c>
      <c r="U101" s="31"/>
    </row>
    <row r="102" spans="1:22" s="42" customFormat="1" ht="15.5" x14ac:dyDescent="0.35">
      <c r="A102" s="34" t="s">
        <v>21</v>
      </c>
      <c r="B102" s="35"/>
      <c r="C102" s="36">
        <f>O102+E102</f>
        <v>1684</v>
      </c>
      <c r="D102" s="37"/>
      <c r="E102" s="38">
        <v>1094</v>
      </c>
      <c r="F102" s="39">
        <v>1013</v>
      </c>
      <c r="G102" s="40">
        <f>F102/E102</f>
        <v>0.92595978062157225</v>
      </c>
      <c r="H102" s="39">
        <v>75</v>
      </c>
      <c r="I102" s="40">
        <f>H102/E102</f>
        <v>6.8555758683729429E-2</v>
      </c>
      <c r="J102" s="39">
        <v>6</v>
      </c>
      <c r="K102" s="41">
        <f>J102/E102</f>
        <v>5.4844606946983544E-3</v>
      </c>
      <c r="L102" s="39"/>
      <c r="M102" s="40"/>
      <c r="O102" s="38">
        <v>590</v>
      </c>
      <c r="P102" s="39">
        <v>490</v>
      </c>
      <c r="Q102" s="40">
        <f>P102/O102</f>
        <v>0.83050847457627119</v>
      </c>
      <c r="R102" s="42">
        <v>100</v>
      </c>
      <c r="S102" s="40">
        <f>R102/O102</f>
        <v>0.16949152542372881</v>
      </c>
    </row>
    <row r="103" spans="1:22" s="47" customFormat="1" ht="15.5" x14ac:dyDescent="0.35">
      <c r="A103" s="43">
        <v>2019</v>
      </c>
      <c r="B103" s="46"/>
      <c r="C103" s="27">
        <f>O103+E103</f>
        <v>67</v>
      </c>
      <c r="D103" s="33"/>
      <c r="E103" s="28">
        <v>32</v>
      </c>
      <c r="F103" s="33">
        <v>31</v>
      </c>
      <c r="G103" s="31">
        <f>F103/E103</f>
        <v>0.96875</v>
      </c>
      <c r="H103" s="33">
        <v>1</v>
      </c>
      <c r="I103" s="31">
        <f>H103/E103</f>
        <v>3.125E-2</v>
      </c>
      <c r="J103" s="33">
        <v>0</v>
      </c>
      <c r="K103" s="32">
        <f>J103/E103</f>
        <v>0</v>
      </c>
      <c r="L103" s="33">
        <v>0</v>
      </c>
      <c r="M103" s="32">
        <f>L103/E103</f>
        <v>0</v>
      </c>
      <c r="N103" s="33"/>
      <c r="O103" s="27">
        <v>35</v>
      </c>
      <c r="P103" s="33">
        <v>34</v>
      </c>
      <c r="Q103" s="31">
        <f>P103/O103</f>
        <v>0.97142857142857142</v>
      </c>
      <c r="R103" s="33">
        <v>1</v>
      </c>
      <c r="S103" s="31">
        <f>R103/O103</f>
        <v>2.8571428571428571E-2</v>
      </c>
      <c r="T103" s="33">
        <v>0</v>
      </c>
      <c r="U103" s="31">
        <f>T103/O103</f>
        <v>0</v>
      </c>
    </row>
    <row r="104" spans="1:22" s="42" customFormat="1" ht="15.5" x14ac:dyDescent="0.35">
      <c r="A104" s="34" t="s">
        <v>26</v>
      </c>
      <c r="B104" s="35"/>
      <c r="C104" s="36">
        <f>O104+E104</f>
        <v>1611</v>
      </c>
      <c r="E104" s="37">
        <v>962</v>
      </c>
      <c r="F104" s="42">
        <v>807</v>
      </c>
      <c r="G104" s="40">
        <f>F104/E104</f>
        <v>0.83887733887733884</v>
      </c>
      <c r="H104" s="42">
        <v>151</v>
      </c>
      <c r="I104" s="40">
        <f>H104/E104</f>
        <v>0.15696465696465697</v>
      </c>
      <c r="J104" s="42">
        <v>4</v>
      </c>
      <c r="K104" s="41">
        <f>J104/E104</f>
        <v>4.1580041580041582E-3</v>
      </c>
      <c r="L104" s="42">
        <v>0</v>
      </c>
      <c r="M104" s="41">
        <f>L104/E104</f>
        <v>0</v>
      </c>
      <c r="O104" s="36">
        <v>649</v>
      </c>
      <c r="P104" s="42">
        <v>490</v>
      </c>
      <c r="Q104" s="40">
        <f>P104/O104</f>
        <v>0.75500770416024654</v>
      </c>
      <c r="R104" s="42">
        <v>159</v>
      </c>
      <c r="S104" s="40">
        <f>R104/O104</f>
        <v>0.24499229583975346</v>
      </c>
      <c r="T104" s="42">
        <v>0</v>
      </c>
      <c r="U104" s="40">
        <f>T104/O104</f>
        <v>0</v>
      </c>
      <c r="V104" s="39"/>
    </row>
    <row r="105" spans="1:22" s="33" customFormat="1" ht="15.5" x14ac:dyDescent="0.35">
      <c r="A105" s="25" t="s">
        <v>23</v>
      </c>
      <c r="B105" s="26"/>
      <c r="C105" s="27">
        <f>O105+E105</f>
        <v>754</v>
      </c>
      <c r="E105" s="28">
        <v>506</v>
      </c>
      <c r="F105" s="33">
        <v>475</v>
      </c>
      <c r="G105" s="31">
        <f>F105/E105</f>
        <v>0.93873517786561267</v>
      </c>
      <c r="H105" s="33">
        <v>17</v>
      </c>
      <c r="I105" s="31">
        <f>H105/E105</f>
        <v>3.3596837944664032E-2</v>
      </c>
      <c r="J105" s="33">
        <v>14</v>
      </c>
      <c r="K105" s="32">
        <f>J105/E105</f>
        <v>2.766798418972332E-2</v>
      </c>
      <c r="L105" s="33">
        <v>0</v>
      </c>
      <c r="M105" s="32">
        <f>L105/E105</f>
        <v>0</v>
      </c>
      <c r="O105" s="27">
        <v>248</v>
      </c>
      <c r="P105" s="33">
        <v>222</v>
      </c>
      <c r="Q105" s="31">
        <f>P105/O105</f>
        <v>0.89516129032258063</v>
      </c>
      <c r="R105" s="33">
        <v>26</v>
      </c>
      <c r="S105" s="31">
        <f>R105/O105</f>
        <v>0.10483870967741936</v>
      </c>
      <c r="T105" s="33">
        <v>0</v>
      </c>
      <c r="U105" s="31">
        <f>T105/O105</f>
        <v>0</v>
      </c>
    </row>
    <row r="106" spans="1:22" ht="15.5" x14ac:dyDescent="0.35">
      <c r="B106" s="48" t="s">
        <v>46</v>
      </c>
      <c r="C106" s="45"/>
      <c r="G106" s="24"/>
      <c r="I106" s="24"/>
      <c r="K106" s="6"/>
      <c r="O106" s="45"/>
      <c r="Q106" s="24"/>
    </row>
    <row r="107" spans="1:22" ht="15.5" x14ac:dyDescent="0.35">
      <c r="C107" s="45"/>
      <c r="G107" s="24"/>
      <c r="I107" s="24"/>
      <c r="K107" s="6"/>
      <c r="O107" s="45"/>
      <c r="Q107" s="24"/>
      <c r="S107" s="24"/>
      <c r="U107" s="24"/>
    </row>
    <row r="108" spans="1:22" ht="15.5" x14ac:dyDescent="0.35">
      <c r="B108" s="20" t="s">
        <v>47</v>
      </c>
      <c r="C108" s="45"/>
      <c r="G108" s="24"/>
      <c r="I108" s="24"/>
      <c r="K108" s="6"/>
      <c r="O108" s="45"/>
      <c r="Q108" s="24"/>
      <c r="S108" s="24"/>
      <c r="U108" s="24"/>
    </row>
    <row r="109" spans="1:22" s="33" customFormat="1" ht="15.5" x14ac:dyDescent="0.35">
      <c r="A109" s="25" t="s">
        <v>20</v>
      </c>
      <c r="B109" s="26"/>
      <c r="C109" s="27">
        <f t="shared" ref="C109:C114" si="36">O109+E109</f>
        <v>3421</v>
      </c>
      <c r="E109" s="28">
        <v>2121</v>
      </c>
      <c r="F109" s="33">
        <v>2116</v>
      </c>
      <c r="G109" s="31">
        <f t="shared" ref="G109:G114" si="37">F109/E109</f>
        <v>0.9976426214049976</v>
      </c>
      <c r="H109" s="33">
        <v>4</v>
      </c>
      <c r="I109" s="31">
        <f t="shared" ref="I109:I114" si="38">H109/E109</f>
        <v>1.8859028760018859E-3</v>
      </c>
      <c r="J109" s="33">
        <v>1</v>
      </c>
      <c r="K109" s="32">
        <f t="shared" ref="K109:K114" si="39">J109/E109</f>
        <v>4.7147571900047147E-4</v>
      </c>
      <c r="M109" s="32"/>
      <c r="O109" s="27">
        <v>1300</v>
      </c>
      <c r="P109" s="33">
        <v>1300</v>
      </c>
      <c r="Q109" s="31">
        <f t="shared" ref="Q109:Q114" si="40">P109/O109</f>
        <v>1</v>
      </c>
      <c r="R109" s="33">
        <v>0</v>
      </c>
      <c r="S109" s="31">
        <f t="shared" ref="S109:S114" si="41">R109/O109</f>
        <v>0</v>
      </c>
      <c r="U109" s="31"/>
    </row>
    <row r="110" spans="1:22" s="42" customFormat="1" ht="15.5" x14ac:dyDescent="0.35">
      <c r="A110" s="34" t="s">
        <v>21</v>
      </c>
      <c r="B110" s="35"/>
      <c r="C110" s="36">
        <f t="shared" si="36"/>
        <v>4473</v>
      </c>
      <c r="D110" s="37"/>
      <c r="E110" s="38">
        <v>2655</v>
      </c>
      <c r="F110" s="39">
        <v>2650</v>
      </c>
      <c r="G110" s="40">
        <f t="shared" si="37"/>
        <v>0.99811676082862522</v>
      </c>
      <c r="H110" s="39">
        <v>5</v>
      </c>
      <c r="I110" s="40">
        <f t="shared" si="38"/>
        <v>1.8832391713747645E-3</v>
      </c>
      <c r="J110" s="42">
        <v>0</v>
      </c>
      <c r="K110" s="41">
        <f t="shared" si="39"/>
        <v>0</v>
      </c>
      <c r="L110" s="39"/>
      <c r="M110" s="40"/>
      <c r="O110" s="38">
        <v>1818</v>
      </c>
      <c r="P110" s="39">
        <v>1798</v>
      </c>
      <c r="Q110" s="40">
        <f t="shared" si="40"/>
        <v>0.98899889988998901</v>
      </c>
      <c r="R110" s="42">
        <v>20</v>
      </c>
      <c r="S110" s="40">
        <f t="shared" si="41"/>
        <v>1.1001100110011002E-2</v>
      </c>
    </row>
    <row r="111" spans="1:22" s="47" customFormat="1" ht="15.5" x14ac:dyDescent="0.35">
      <c r="A111" s="43">
        <v>2019</v>
      </c>
      <c r="B111" s="46"/>
      <c r="C111" s="27">
        <f t="shared" si="36"/>
        <v>198</v>
      </c>
      <c r="D111" s="33"/>
      <c r="E111" s="28">
        <v>138</v>
      </c>
      <c r="F111" s="33">
        <v>138</v>
      </c>
      <c r="G111" s="31">
        <f t="shared" si="37"/>
        <v>1</v>
      </c>
      <c r="H111" s="33">
        <v>0</v>
      </c>
      <c r="I111" s="31">
        <f t="shared" si="38"/>
        <v>0</v>
      </c>
      <c r="J111" s="33">
        <v>0</v>
      </c>
      <c r="K111" s="32">
        <f t="shared" si="39"/>
        <v>0</v>
      </c>
      <c r="L111" s="33">
        <v>0</v>
      </c>
      <c r="M111" s="32">
        <f>L111/E111</f>
        <v>0</v>
      </c>
      <c r="N111" s="33"/>
      <c r="O111" s="27">
        <v>60</v>
      </c>
      <c r="P111" s="33">
        <v>60</v>
      </c>
      <c r="Q111" s="31">
        <f t="shared" si="40"/>
        <v>1</v>
      </c>
      <c r="R111" s="33">
        <v>0</v>
      </c>
      <c r="S111" s="31">
        <f t="shared" si="41"/>
        <v>0</v>
      </c>
      <c r="T111" s="33">
        <v>0</v>
      </c>
      <c r="U111" s="31">
        <f>T111/O111</f>
        <v>0</v>
      </c>
    </row>
    <row r="112" spans="1:22" s="42" customFormat="1" ht="15.5" x14ac:dyDescent="0.35">
      <c r="A112" s="34" t="s">
        <v>26</v>
      </c>
      <c r="B112" s="35"/>
      <c r="C112" s="36">
        <f t="shared" si="36"/>
        <v>6341</v>
      </c>
      <c r="E112" s="37">
        <v>3924</v>
      </c>
      <c r="F112" s="42">
        <v>3851</v>
      </c>
      <c r="G112" s="40">
        <f t="shared" si="37"/>
        <v>0.98139653414882777</v>
      </c>
      <c r="H112" s="42">
        <v>57</v>
      </c>
      <c r="I112" s="40">
        <f t="shared" si="38"/>
        <v>1.4525993883792049E-2</v>
      </c>
      <c r="J112" s="42">
        <v>16</v>
      </c>
      <c r="K112" s="41">
        <f t="shared" si="39"/>
        <v>4.0774719673802246E-3</v>
      </c>
      <c r="L112" s="42">
        <v>0</v>
      </c>
      <c r="M112" s="41">
        <f>L112/E112</f>
        <v>0</v>
      </c>
      <c r="O112" s="36">
        <v>2417</v>
      </c>
      <c r="P112" s="42">
        <v>2355</v>
      </c>
      <c r="Q112" s="40">
        <f t="shared" si="40"/>
        <v>0.97434836574265615</v>
      </c>
      <c r="R112" s="42">
        <v>62</v>
      </c>
      <c r="S112" s="40">
        <f t="shared" si="41"/>
        <v>2.5651634257343816E-2</v>
      </c>
      <c r="T112" s="42">
        <v>0</v>
      </c>
      <c r="U112" s="40">
        <f>T112/O112</f>
        <v>0</v>
      </c>
      <c r="V112" s="39"/>
    </row>
    <row r="113" spans="1:22" s="33" customFormat="1" ht="15.5" x14ac:dyDescent="0.35">
      <c r="A113" s="25" t="s">
        <v>23</v>
      </c>
      <c r="B113" s="26"/>
      <c r="C113" s="27">
        <f t="shared" si="36"/>
        <v>2336</v>
      </c>
      <c r="E113" s="28">
        <v>1404</v>
      </c>
      <c r="F113" s="33">
        <v>1403</v>
      </c>
      <c r="G113" s="31">
        <f t="shared" si="37"/>
        <v>0.99928774928774933</v>
      </c>
      <c r="H113" s="33">
        <v>1</v>
      </c>
      <c r="I113" s="31">
        <f t="shared" si="38"/>
        <v>7.1225071225071229E-4</v>
      </c>
      <c r="J113" s="33">
        <v>0</v>
      </c>
      <c r="K113" s="32">
        <f t="shared" si="39"/>
        <v>0</v>
      </c>
      <c r="L113" s="33">
        <v>0</v>
      </c>
      <c r="M113" s="32">
        <f>L113/E113</f>
        <v>0</v>
      </c>
      <c r="O113" s="27">
        <v>932</v>
      </c>
      <c r="P113" s="33">
        <v>930</v>
      </c>
      <c r="Q113" s="31">
        <f t="shared" si="40"/>
        <v>0.99785407725321884</v>
      </c>
      <c r="R113" s="33">
        <v>2</v>
      </c>
      <c r="S113" s="31">
        <f t="shared" si="41"/>
        <v>2.1459227467811159E-3</v>
      </c>
      <c r="T113" s="33">
        <v>0</v>
      </c>
      <c r="U113" s="31">
        <f>T113/O113</f>
        <v>0</v>
      </c>
    </row>
    <row r="114" spans="1:22" s="42" customFormat="1" ht="15.5" x14ac:dyDescent="0.35">
      <c r="A114" s="34" t="s">
        <v>24</v>
      </c>
      <c r="B114" s="35"/>
      <c r="C114" s="36">
        <f t="shared" si="36"/>
        <v>2783</v>
      </c>
      <c r="E114" s="37">
        <v>1546</v>
      </c>
      <c r="F114" s="42">
        <v>1546</v>
      </c>
      <c r="G114" s="40">
        <f t="shared" si="37"/>
        <v>1</v>
      </c>
      <c r="H114" s="42">
        <v>0</v>
      </c>
      <c r="I114" s="40">
        <f t="shared" si="38"/>
        <v>0</v>
      </c>
      <c r="J114" s="42">
        <v>0</v>
      </c>
      <c r="K114" s="41">
        <f t="shared" si="39"/>
        <v>0</v>
      </c>
      <c r="L114" s="42">
        <v>0</v>
      </c>
      <c r="M114" s="41">
        <f>L114/E114</f>
        <v>0</v>
      </c>
      <c r="O114" s="36">
        <v>1237</v>
      </c>
      <c r="P114" s="42">
        <v>1229</v>
      </c>
      <c r="Q114" s="40">
        <f t="shared" si="40"/>
        <v>0.99353274050121265</v>
      </c>
      <c r="R114" s="42">
        <v>8</v>
      </c>
      <c r="S114" s="40">
        <f t="shared" si="41"/>
        <v>6.4672594987873885E-3</v>
      </c>
      <c r="T114" s="42">
        <v>0</v>
      </c>
      <c r="U114" s="40">
        <f>T114/O114</f>
        <v>0</v>
      </c>
    </row>
    <row r="115" spans="1:22" ht="15.5" x14ac:dyDescent="0.35">
      <c r="C115" s="45"/>
      <c r="G115" s="24"/>
      <c r="I115" s="24"/>
      <c r="K115" s="6"/>
      <c r="O115" s="45"/>
      <c r="Q115" s="24"/>
      <c r="S115" s="24"/>
      <c r="U115" s="24"/>
    </row>
    <row r="116" spans="1:22" ht="15.5" x14ac:dyDescent="0.35">
      <c r="B116" s="20" t="s">
        <v>48</v>
      </c>
      <c r="C116" s="45"/>
      <c r="G116" s="24"/>
      <c r="I116" s="24"/>
      <c r="K116" s="6"/>
      <c r="O116" s="45"/>
      <c r="Q116" s="24"/>
      <c r="S116" s="24"/>
      <c r="U116" s="24"/>
    </row>
    <row r="117" spans="1:22" s="33" customFormat="1" ht="15.5" x14ac:dyDescent="0.35">
      <c r="A117" s="25" t="s">
        <v>20</v>
      </c>
      <c r="B117" s="26"/>
      <c r="C117" s="27">
        <f t="shared" ref="C117:C122" si="42">O117+E117</f>
        <v>2784</v>
      </c>
      <c r="E117" s="28">
        <v>1648</v>
      </c>
      <c r="F117" s="33">
        <v>1422</v>
      </c>
      <c r="G117" s="31">
        <f t="shared" ref="G117:G122" si="43">F117/E117</f>
        <v>0.86286407766990292</v>
      </c>
      <c r="H117" s="33">
        <v>129</v>
      </c>
      <c r="I117" s="31">
        <f t="shared" ref="I117:I122" si="44">H117/E117</f>
        <v>7.827669902912622E-2</v>
      </c>
      <c r="J117" s="33">
        <v>97</v>
      </c>
      <c r="K117" s="32">
        <f t="shared" ref="K117:K122" si="45">J117/E117</f>
        <v>5.8859223300970875E-2</v>
      </c>
      <c r="M117" s="32"/>
      <c r="O117" s="27">
        <v>1136</v>
      </c>
      <c r="P117" s="33">
        <v>938</v>
      </c>
      <c r="Q117" s="31">
        <f t="shared" ref="Q117:Q122" si="46">P117/O117</f>
        <v>0.82570422535211263</v>
      </c>
      <c r="R117" s="33">
        <v>198</v>
      </c>
      <c r="S117" s="31">
        <f t="shared" ref="S117:S122" si="47">R117/O117</f>
        <v>0.17429577464788731</v>
      </c>
      <c r="U117" s="31"/>
    </row>
    <row r="118" spans="1:22" s="42" customFormat="1" ht="15.5" x14ac:dyDescent="0.35">
      <c r="A118" s="34" t="s">
        <v>21</v>
      </c>
      <c r="B118" s="35"/>
      <c r="C118" s="36">
        <f t="shared" si="42"/>
        <v>3826</v>
      </c>
      <c r="D118" s="37"/>
      <c r="E118" s="38">
        <v>1879</v>
      </c>
      <c r="F118" s="39">
        <v>1638</v>
      </c>
      <c r="G118" s="40">
        <f t="shared" si="43"/>
        <v>0.8717402873869079</v>
      </c>
      <c r="H118" s="39">
        <v>187</v>
      </c>
      <c r="I118" s="40">
        <f t="shared" si="44"/>
        <v>9.9521021820117087E-2</v>
      </c>
      <c r="J118" s="39">
        <v>54</v>
      </c>
      <c r="K118" s="41">
        <f t="shared" si="45"/>
        <v>2.8738690792974985E-2</v>
      </c>
      <c r="M118" s="41"/>
      <c r="O118" s="38">
        <v>1947</v>
      </c>
      <c r="P118" s="39">
        <v>1640</v>
      </c>
      <c r="Q118" s="40">
        <f t="shared" si="46"/>
        <v>0.84232152028762197</v>
      </c>
      <c r="R118" s="42">
        <v>307</v>
      </c>
      <c r="S118" s="40">
        <f t="shared" si="47"/>
        <v>0.15767847971237803</v>
      </c>
    </row>
    <row r="119" spans="1:22" s="47" customFormat="1" ht="15.5" x14ac:dyDescent="0.35">
      <c r="A119" s="43">
        <v>2019</v>
      </c>
      <c r="B119" s="46"/>
      <c r="C119" s="27">
        <f t="shared" si="42"/>
        <v>232</v>
      </c>
      <c r="D119" s="33"/>
      <c r="E119" s="28">
        <v>111</v>
      </c>
      <c r="F119" s="33">
        <v>106</v>
      </c>
      <c r="G119" s="31">
        <f t="shared" si="43"/>
        <v>0.95495495495495497</v>
      </c>
      <c r="H119" s="33">
        <v>2</v>
      </c>
      <c r="I119" s="31">
        <f t="shared" si="44"/>
        <v>1.8018018018018018E-2</v>
      </c>
      <c r="J119" s="33">
        <v>1</v>
      </c>
      <c r="K119" s="32">
        <f t="shared" si="45"/>
        <v>9.0090090090090089E-3</v>
      </c>
      <c r="L119" s="33">
        <v>2</v>
      </c>
      <c r="M119" s="32">
        <f>L119/E119</f>
        <v>1.8018018018018018E-2</v>
      </c>
      <c r="N119" s="33"/>
      <c r="O119" s="27">
        <v>121</v>
      </c>
      <c r="P119" s="33">
        <v>108</v>
      </c>
      <c r="Q119" s="31">
        <f t="shared" si="46"/>
        <v>0.8925619834710744</v>
      </c>
      <c r="R119" s="33">
        <v>12</v>
      </c>
      <c r="S119" s="31">
        <f t="shared" si="47"/>
        <v>9.9173553719008267E-2</v>
      </c>
      <c r="T119" s="33">
        <v>1</v>
      </c>
      <c r="U119" s="31">
        <f>T119/O119</f>
        <v>8.2644628099173556E-3</v>
      </c>
    </row>
    <row r="120" spans="1:22" s="42" customFormat="1" ht="15.5" x14ac:dyDescent="0.35">
      <c r="A120" s="34" t="s">
        <v>26</v>
      </c>
      <c r="B120" s="35"/>
      <c r="C120" s="36">
        <f t="shared" si="42"/>
        <v>7294</v>
      </c>
      <c r="E120" s="37">
        <v>3754</v>
      </c>
      <c r="F120" s="42">
        <v>3514</v>
      </c>
      <c r="G120" s="40">
        <f t="shared" si="43"/>
        <v>0.93606819392647844</v>
      </c>
      <c r="H120" s="42">
        <v>189</v>
      </c>
      <c r="I120" s="40">
        <f t="shared" si="44"/>
        <v>5.0346297282898245E-2</v>
      </c>
      <c r="J120" s="42">
        <v>51</v>
      </c>
      <c r="K120" s="41">
        <f t="shared" si="45"/>
        <v>1.3585508790623336E-2</v>
      </c>
      <c r="L120" s="42">
        <v>0</v>
      </c>
      <c r="M120" s="41">
        <f>L120/E120</f>
        <v>0</v>
      </c>
      <c r="O120" s="36">
        <v>3540</v>
      </c>
      <c r="P120" s="42">
        <v>3260</v>
      </c>
      <c r="Q120" s="40">
        <f t="shared" si="46"/>
        <v>0.92090395480225984</v>
      </c>
      <c r="R120" s="42">
        <v>280</v>
      </c>
      <c r="S120" s="40">
        <f t="shared" si="47"/>
        <v>7.909604519774012E-2</v>
      </c>
      <c r="T120" s="42">
        <v>0</v>
      </c>
      <c r="U120" s="40">
        <f>T120/O120</f>
        <v>0</v>
      </c>
      <c r="V120" s="39"/>
    </row>
    <row r="121" spans="1:22" s="33" customFormat="1" ht="15.5" x14ac:dyDescent="0.35">
      <c r="A121" s="25" t="s">
        <v>23</v>
      </c>
      <c r="B121" s="26"/>
      <c r="C121" s="27">
        <f t="shared" si="42"/>
        <v>2209</v>
      </c>
      <c r="E121" s="28">
        <v>1249</v>
      </c>
      <c r="F121" s="33">
        <v>1246</v>
      </c>
      <c r="G121" s="31">
        <f t="shared" si="43"/>
        <v>0.99759807846277027</v>
      </c>
      <c r="H121" s="33">
        <v>3</v>
      </c>
      <c r="I121" s="31">
        <f t="shared" si="44"/>
        <v>2.4019215372297837E-3</v>
      </c>
      <c r="J121" s="33">
        <v>0</v>
      </c>
      <c r="K121" s="32">
        <f t="shared" si="45"/>
        <v>0</v>
      </c>
      <c r="L121" s="33">
        <v>0</v>
      </c>
      <c r="M121" s="32">
        <f>L121/E121</f>
        <v>0</v>
      </c>
      <c r="O121" s="27">
        <v>960</v>
      </c>
      <c r="P121" s="33">
        <v>945</v>
      </c>
      <c r="Q121" s="31">
        <f t="shared" si="46"/>
        <v>0.984375</v>
      </c>
      <c r="R121" s="33">
        <v>15</v>
      </c>
      <c r="S121" s="31">
        <f t="shared" si="47"/>
        <v>1.5625E-2</v>
      </c>
      <c r="T121" s="33">
        <v>0</v>
      </c>
      <c r="U121" s="31">
        <f>T121/O121</f>
        <v>0</v>
      </c>
    </row>
    <row r="122" spans="1:22" s="42" customFormat="1" ht="15.5" x14ac:dyDescent="0.35">
      <c r="A122" s="34" t="s">
        <v>24</v>
      </c>
      <c r="B122" s="35"/>
      <c r="C122" s="36">
        <f t="shared" si="42"/>
        <v>2691</v>
      </c>
      <c r="E122" s="37">
        <v>1589</v>
      </c>
      <c r="F122" s="42">
        <v>1570</v>
      </c>
      <c r="G122" s="40">
        <f t="shared" si="43"/>
        <v>0.98804279421019514</v>
      </c>
      <c r="H122" s="42">
        <v>18</v>
      </c>
      <c r="I122" s="40">
        <f t="shared" si="44"/>
        <v>1.1327879169288861E-2</v>
      </c>
      <c r="J122" s="42">
        <v>1</v>
      </c>
      <c r="K122" s="41">
        <f t="shared" si="45"/>
        <v>6.2932662051604787E-4</v>
      </c>
      <c r="L122" s="42">
        <v>0</v>
      </c>
      <c r="M122" s="41">
        <f>L122/E122</f>
        <v>0</v>
      </c>
      <c r="O122" s="36">
        <v>1102</v>
      </c>
      <c r="P122" s="42">
        <v>1063</v>
      </c>
      <c r="Q122" s="40">
        <f t="shared" si="46"/>
        <v>0.96460980036297639</v>
      </c>
      <c r="R122" s="42">
        <v>39</v>
      </c>
      <c r="S122" s="40">
        <f t="shared" si="47"/>
        <v>3.5390199637023591E-2</v>
      </c>
      <c r="T122" s="42">
        <v>0</v>
      </c>
      <c r="U122" s="40">
        <f>T122/O122</f>
        <v>0</v>
      </c>
    </row>
    <row r="123" spans="1:22" ht="15.5" x14ac:dyDescent="0.35">
      <c r="C123" s="45"/>
      <c r="G123" s="24"/>
      <c r="I123" s="24"/>
      <c r="K123" s="6"/>
      <c r="O123" s="45"/>
      <c r="Q123" s="24"/>
      <c r="S123" s="24"/>
      <c r="U123" s="24"/>
    </row>
    <row r="124" spans="1:22" ht="15" customHeight="1" x14ac:dyDescent="0.35">
      <c r="B124" s="20" t="s">
        <v>49</v>
      </c>
      <c r="C124" s="45"/>
      <c r="G124" s="24"/>
      <c r="I124" s="24"/>
      <c r="K124" s="6"/>
      <c r="O124" s="45"/>
      <c r="Q124" s="24"/>
      <c r="S124" s="24"/>
      <c r="U124" s="24"/>
    </row>
    <row r="125" spans="1:22" s="33" customFormat="1" ht="15" customHeight="1" x14ac:dyDescent="0.35">
      <c r="A125" s="25" t="s">
        <v>20</v>
      </c>
      <c r="B125" s="26"/>
      <c r="C125" s="27">
        <f t="shared" ref="C125:C130" si="48">O125+E125</f>
        <v>9631</v>
      </c>
      <c r="E125" s="28">
        <v>5859</v>
      </c>
      <c r="F125" s="33">
        <v>3981</v>
      </c>
      <c r="G125" s="31">
        <f t="shared" ref="G125:G130" si="49">F125/E125</f>
        <v>0.67946748591909878</v>
      </c>
      <c r="H125" s="33">
        <v>651</v>
      </c>
      <c r="I125" s="31">
        <f t="shared" ref="I125:I130" si="50">H125/E125</f>
        <v>0.1111111111111111</v>
      </c>
      <c r="J125" s="33">
        <v>1227</v>
      </c>
      <c r="K125" s="32">
        <f t="shared" ref="K125:K130" si="51">J125/E125</f>
        <v>0.20942140296979006</v>
      </c>
      <c r="M125" s="32"/>
      <c r="O125" s="27">
        <v>3772</v>
      </c>
      <c r="P125" s="33">
        <v>1543</v>
      </c>
      <c r="Q125" s="31">
        <f t="shared" ref="Q125:Q130" si="52">P125/O125</f>
        <v>0.40906680805938495</v>
      </c>
      <c r="R125" s="33">
        <v>2229</v>
      </c>
      <c r="S125" s="31">
        <f t="shared" ref="S125:S130" si="53">R125/O125</f>
        <v>0.59093319194061511</v>
      </c>
      <c r="U125" s="31"/>
    </row>
    <row r="126" spans="1:22" s="42" customFormat="1" ht="15.5" x14ac:dyDescent="0.35">
      <c r="A126" s="34" t="s">
        <v>21</v>
      </c>
      <c r="B126" s="35"/>
      <c r="C126" s="36">
        <f t="shared" si="48"/>
        <v>13712</v>
      </c>
      <c r="D126" s="37"/>
      <c r="E126" s="38">
        <v>7850</v>
      </c>
      <c r="F126" s="39">
        <v>2831</v>
      </c>
      <c r="G126" s="40">
        <f t="shared" si="49"/>
        <v>0.36063694267515922</v>
      </c>
      <c r="H126" s="39">
        <v>1847</v>
      </c>
      <c r="I126" s="40">
        <f t="shared" si="50"/>
        <v>0.23528662420382165</v>
      </c>
      <c r="J126" s="39">
        <v>3141</v>
      </c>
      <c r="K126" s="41">
        <f t="shared" si="51"/>
        <v>0.40012738853503182</v>
      </c>
      <c r="L126" s="39"/>
      <c r="M126" s="40"/>
      <c r="O126" s="38">
        <v>5862</v>
      </c>
      <c r="P126" s="39">
        <v>1328</v>
      </c>
      <c r="Q126" s="40">
        <f t="shared" si="52"/>
        <v>0.22654384169225519</v>
      </c>
      <c r="R126" s="42">
        <v>4530</v>
      </c>
      <c r="S126" s="40">
        <f t="shared" si="53"/>
        <v>0.77277379733879226</v>
      </c>
    </row>
    <row r="127" spans="1:22" s="47" customFormat="1" ht="15.5" x14ac:dyDescent="0.35">
      <c r="A127" s="43">
        <v>2019</v>
      </c>
      <c r="B127" s="46"/>
      <c r="C127" s="27">
        <f t="shared" si="48"/>
        <v>463</v>
      </c>
      <c r="D127" s="33"/>
      <c r="E127" s="28">
        <v>267</v>
      </c>
      <c r="F127" s="33">
        <v>250</v>
      </c>
      <c r="G127" s="31">
        <f t="shared" si="49"/>
        <v>0.93632958801498123</v>
      </c>
      <c r="H127" s="33">
        <v>17</v>
      </c>
      <c r="I127" s="31">
        <f t="shared" si="50"/>
        <v>6.3670411985018729E-2</v>
      </c>
      <c r="J127" s="33">
        <v>0</v>
      </c>
      <c r="K127" s="32">
        <f t="shared" si="51"/>
        <v>0</v>
      </c>
      <c r="L127" s="33">
        <v>0</v>
      </c>
      <c r="M127" s="32">
        <f>L127/E127</f>
        <v>0</v>
      </c>
      <c r="N127" s="33"/>
      <c r="O127" s="27">
        <v>196</v>
      </c>
      <c r="P127" s="33">
        <v>176</v>
      </c>
      <c r="Q127" s="31">
        <f t="shared" si="52"/>
        <v>0.89795918367346939</v>
      </c>
      <c r="R127" s="33">
        <v>20</v>
      </c>
      <c r="S127" s="31">
        <f t="shared" si="53"/>
        <v>0.10204081632653061</v>
      </c>
      <c r="T127" s="33">
        <v>0</v>
      </c>
      <c r="U127" s="31">
        <f>T127/O127</f>
        <v>0</v>
      </c>
    </row>
    <row r="128" spans="1:22" s="42" customFormat="1" ht="15.5" x14ac:dyDescent="0.35">
      <c r="A128" s="34" t="s">
        <v>26</v>
      </c>
      <c r="B128" s="35"/>
      <c r="C128" s="36">
        <f t="shared" si="48"/>
        <v>14620</v>
      </c>
      <c r="E128" s="37">
        <v>8843</v>
      </c>
      <c r="F128" s="42">
        <v>8712</v>
      </c>
      <c r="G128" s="40">
        <f t="shared" si="49"/>
        <v>0.98518602284292656</v>
      </c>
      <c r="H128" s="42">
        <v>131</v>
      </c>
      <c r="I128" s="40">
        <f t="shared" si="50"/>
        <v>1.4813977157073391E-2</v>
      </c>
      <c r="J128" s="42">
        <v>0</v>
      </c>
      <c r="K128" s="41">
        <f t="shared" si="51"/>
        <v>0</v>
      </c>
      <c r="L128" s="42">
        <v>0</v>
      </c>
      <c r="M128" s="41">
        <f>L128/E128</f>
        <v>0</v>
      </c>
      <c r="O128" s="36">
        <v>5777</v>
      </c>
      <c r="P128" s="42">
        <v>5657</v>
      </c>
      <c r="Q128" s="40">
        <f t="shared" si="52"/>
        <v>0.97922797299636488</v>
      </c>
      <c r="R128" s="42">
        <v>120</v>
      </c>
      <c r="S128" s="40">
        <f t="shared" si="53"/>
        <v>2.0772027003635105E-2</v>
      </c>
      <c r="T128" s="42">
        <v>0</v>
      </c>
      <c r="U128" s="40">
        <f>T128/O128</f>
        <v>0</v>
      </c>
      <c r="V128" s="39"/>
    </row>
    <row r="129" spans="1:22" s="33" customFormat="1" ht="15.5" x14ac:dyDescent="0.35">
      <c r="A129" s="25" t="s">
        <v>23</v>
      </c>
      <c r="B129" s="26"/>
      <c r="C129" s="27">
        <f t="shared" si="48"/>
        <v>5716</v>
      </c>
      <c r="E129" s="28">
        <v>3457</v>
      </c>
      <c r="F129" s="33">
        <v>3443</v>
      </c>
      <c r="G129" s="31">
        <f t="shared" si="49"/>
        <v>0.9959502458779288</v>
      </c>
      <c r="H129" s="33">
        <v>14</v>
      </c>
      <c r="I129" s="31">
        <f t="shared" si="50"/>
        <v>4.0497541220711596E-3</v>
      </c>
      <c r="J129" s="33">
        <v>0</v>
      </c>
      <c r="K129" s="32">
        <f t="shared" si="51"/>
        <v>0</v>
      </c>
      <c r="L129" s="33">
        <v>0</v>
      </c>
      <c r="M129" s="32">
        <f>L129/E129</f>
        <v>0</v>
      </c>
      <c r="O129" s="27">
        <v>2259</v>
      </c>
      <c r="P129" s="33">
        <v>2255</v>
      </c>
      <c r="Q129" s="31">
        <f t="shared" si="52"/>
        <v>0.99822930500221341</v>
      </c>
      <c r="R129" s="33">
        <v>4</v>
      </c>
      <c r="S129" s="31">
        <f t="shared" si="53"/>
        <v>1.7706949977866313E-3</v>
      </c>
      <c r="T129" s="33">
        <v>0</v>
      </c>
      <c r="U129" s="31">
        <f>T129/O129</f>
        <v>0</v>
      </c>
    </row>
    <row r="130" spans="1:22" s="42" customFormat="1" ht="15.5" x14ac:dyDescent="0.35">
      <c r="A130" s="34" t="s">
        <v>24</v>
      </c>
      <c r="B130" s="35"/>
      <c r="C130" s="36">
        <f t="shared" si="48"/>
        <v>5526</v>
      </c>
      <c r="E130" s="37">
        <v>3319</v>
      </c>
      <c r="F130" s="42">
        <v>3309</v>
      </c>
      <c r="G130" s="40">
        <f t="shared" si="49"/>
        <v>0.99698704429044893</v>
      </c>
      <c r="H130" s="42">
        <v>6</v>
      </c>
      <c r="I130" s="40">
        <f t="shared" si="50"/>
        <v>1.8077734257306419E-3</v>
      </c>
      <c r="J130" s="42">
        <v>4</v>
      </c>
      <c r="K130" s="41">
        <f t="shared" si="51"/>
        <v>1.2051822838204278E-3</v>
      </c>
      <c r="L130" s="42">
        <v>0</v>
      </c>
      <c r="M130" s="41">
        <f>L130/E130</f>
        <v>0</v>
      </c>
      <c r="O130" s="36">
        <v>2207</v>
      </c>
      <c r="P130" s="42">
        <v>2200</v>
      </c>
      <c r="Q130" s="40">
        <f t="shared" si="52"/>
        <v>0.99682827367467153</v>
      </c>
      <c r="R130" s="42">
        <v>7</v>
      </c>
      <c r="S130" s="40">
        <f t="shared" si="53"/>
        <v>3.1717263253285004E-3</v>
      </c>
      <c r="T130" s="42">
        <v>0</v>
      </c>
      <c r="U130" s="40">
        <f>T130/O130</f>
        <v>0</v>
      </c>
    </row>
    <row r="131" spans="1:22" ht="15.5" x14ac:dyDescent="0.35">
      <c r="C131" s="45"/>
      <c r="G131" s="24"/>
      <c r="I131" s="24"/>
      <c r="K131" s="6"/>
      <c r="O131" s="45"/>
      <c r="Q131" s="24"/>
      <c r="S131" s="24"/>
      <c r="U131" s="24"/>
    </row>
    <row r="132" spans="1:22" ht="31" x14ac:dyDescent="0.35">
      <c r="B132" s="20" t="s">
        <v>50</v>
      </c>
      <c r="C132" s="45"/>
      <c r="G132" s="24"/>
      <c r="I132" s="24"/>
      <c r="K132" s="6"/>
      <c r="O132" s="45"/>
      <c r="Q132" s="24"/>
      <c r="S132" s="24"/>
      <c r="U132" s="24"/>
    </row>
    <row r="133" spans="1:22" s="33" customFormat="1" ht="15.5" x14ac:dyDescent="0.35">
      <c r="A133" s="25" t="s">
        <v>20</v>
      </c>
      <c r="B133" s="26"/>
      <c r="C133" s="27">
        <f t="shared" ref="C133:C138" si="54">O133+E133</f>
        <v>4550</v>
      </c>
      <c r="E133" s="28">
        <v>2550</v>
      </c>
      <c r="F133" s="33">
        <v>2399</v>
      </c>
      <c r="G133" s="31">
        <f t="shared" ref="G133:G138" si="55">F133/E133</f>
        <v>0.94078431372549021</v>
      </c>
      <c r="H133" s="33">
        <v>110</v>
      </c>
      <c r="I133" s="31">
        <f t="shared" ref="I133:I138" si="56">H133/E133</f>
        <v>4.3137254901960784E-2</v>
      </c>
      <c r="J133" s="33">
        <v>41</v>
      </c>
      <c r="K133" s="32">
        <f t="shared" ref="K133:K138" si="57">J133/E133</f>
        <v>1.607843137254902E-2</v>
      </c>
      <c r="M133" s="32"/>
      <c r="O133" s="27">
        <v>2000</v>
      </c>
      <c r="P133" s="33">
        <v>1777</v>
      </c>
      <c r="Q133" s="31">
        <f t="shared" ref="Q133:Q138" si="58">P133/O133</f>
        <v>0.88849999999999996</v>
      </c>
      <c r="R133" s="33">
        <v>223</v>
      </c>
      <c r="S133" s="31">
        <f t="shared" ref="S133:S138" si="59">R133/O133</f>
        <v>0.1115</v>
      </c>
      <c r="U133" s="31"/>
    </row>
    <row r="134" spans="1:22" s="42" customFormat="1" ht="15.5" x14ac:dyDescent="0.35">
      <c r="A134" s="34" t="s">
        <v>21</v>
      </c>
      <c r="B134" s="35"/>
      <c r="C134" s="36">
        <f t="shared" si="54"/>
        <v>4968</v>
      </c>
      <c r="D134" s="37"/>
      <c r="E134" s="38">
        <v>2764</v>
      </c>
      <c r="F134" s="39">
        <v>2409</v>
      </c>
      <c r="G134" s="40">
        <f t="shared" si="55"/>
        <v>0.87156295224312585</v>
      </c>
      <c r="H134" s="39">
        <v>325</v>
      </c>
      <c r="I134" s="40">
        <f t="shared" si="56"/>
        <v>0.11758321273516642</v>
      </c>
      <c r="J134" s="39">
        <v>30</v>
      </c>
      <c r="K134" s="41">
        <f t="shared" si="57"/>
        <v>1.085383502170767E-2</v>
      </c>
      <c r="L134" s="39"/>
      <c r="M134" s="40"/>
      <c r="O134" s="38">
        <v>2204</v>
      </c>
      <c r="P134" s="39">
        <v>1851</v>
      </c>
      <c r="Q134" s="40">
        <f t="shared" si="58"/>
        <v>0.83983666061705986</v>
      </c>
      <c r="R134" s="42">
        <v>353</v>
      </c>
      <c r="S134" s="40">
        <f t="shared" si="59"/>
        <v>0.16016333938294011</v>
      </c>
    </row>
    <row r="135" spans="1:22" s="47" customFormat="1" ht="15.5" x14ac:dyDescent="0.35">
      <c r="A135" s="43">
        <v>2019</v>
      </c>
      <c r="B135" s="46"/>
      <c r="C135" s="27">
        <f t="shared" si="54"/>
        <v>292</v>
      </c>
      <c r="D135" s="33"/>
      <c r="E135" s="28">
        <v>149</v>
      </c>
      <c r="F135" s="33">
        <v>149</v>
      </c>
      <c r="G135" s="31">
        <f t="shared" si="55"/>
        <v>1</v>
      </c>
      <c r="H135" s="33">
        <v>0</v>
      </c>
      <c r="I135" s="31">
        <f t="shared" si="56"/>
        <v>0</v>
      </c>
      <c r="J135" s="33">
        <v>0</v>
      </c>
      <c r="K135" s="32">
        <f t="shared" si="57"/>
        <v>0</v>
      </c>
      <c r="L135" s="33">
        <v>0</v>
      </c>
      <c r="M135" s="32">
        <f>L135/E135</f>
        <v>0</v>
      </c>
      <c r="N135" s="33"/>
      <c r="O135" s="27">
        <v>143</v>
      </c>
      <c r="P135" s="33">
        <v>137</v>
      </c>
      <c r="Q135" s="31">
        <f t="shared" si="58"/>
        <v>0.95804195804195802</v>
      </c>
      <c r="R135" s="33">
        <v>6</v>
      </c>
      <c r="S135" s="31">
        <f t="shared" si="59"/>
        <v>4.195804195804196E-2</v>
      </c>
      <c r="T135" s="33">
        <v>0</v>
      </c>
      <c r="U135" s="31">
        <f>T135/O135</f>
        <v>0</v>
      </c>
    </row>
    <row r="136" spans="1:22" s="42" customFormat="1" ht="15.5" x14ac:dyDescent="0.35">
      <c r="A136" s="34" t="s">
        <v>26</v>
      </c>
      <c r="B136" s="35"/>
      <c r="C136" s="36">
        <f t="shared" si="54"/>
        <v>5934</v>
      </c>
      <c r="E136" s="37">
        <v>3661</v>
      </c>
      <c r="F136" s="42">
        <v>3585</v>
      </c>
      <c r="G136" s="40">
        <f t="shared" si="55"/>
        <v>0.97924064463261407</v>
      </c>
      <c r="H136" s="42">
        <v>69</v>
      </c>
      <c r="I136" s="40">
        <f t="shared" si="56"/>
        <v>1.8847309478284623E-2</v>
      </c>
      <c r="J136" s="42">
        <v>7</v>
      </c>
      <c r="K136" s="41">
        <f t="shared" si="57"/>
        <v>1.9120458891013384E-3</v>
      </c>
      <c r="L136" s="42">
        <v>0</v>
      </c>
      <c r="M136" s="41">
        <f>L136/E136</f>
        <v>0</v>
      </c>
      <c r="O136" s="36">
        <v>2273</v>
      </c>
      <c r="P136" s="42">
        <v>2208</v>
      </c>
      <c r="Q136" s="40">
        <f t="shared" si="58"/>
        <v>0.97140343158820941</v>
      </c>
      <c r="R136" s="42">
        <v>65</v>
      </c>
      <c r="S136" s="40">
        <f t="shared" si="59"/>
        <v>2.8596568411790584E-2</v>
      </c>
      <c r="T136" s="42">
        <v>0</v>
      </c>
      <c r="U136" s="40">
        <f>T136/O136</f>
        <v>0</v>
      </c>
      <c r="V136" s="39"/>
    </row>
    <row r="137" spans="1:22" s="33" customFormat="1" ht="15.5" x14ac:dyDescent="0.35">
      <c r="A137" s="25" t="s">
        <v>23</v>
      </c>
      <c r="B137" s="26"/>
      <c r="C137" s="27">
        <f t="shared" si="54"/>
        <v>2306</v>
      </c>
      <c r="E137" s="28">
        <v>1528</v>
      </c>
      <c r="F137" s="33">
        <v>1446</v>
      </c>
      <c r="G137" s="31">
        <f t="shared" si="55"/>
        <v>0.94633507853403143</v>
      </c>
      <c r="H137" s="33">
        <v>66</v>
      </c>
      <c r="I137" s="31">
        <f t="shared" si="56"/>
        <v>4.3193717277486908E-2</v>
      </c>
      <c r="J137" s="33">
        <v>16</v>
      </c>
      <c r="K137" s="32">
        <f t="shared" si="57"/>
        <v>1.0471204188481676E-2</v>
      </c>
      <c r="L137" s="33">
        <v>0</v>
      </c>
      <c r="M137" s="32">
        <f>L137/E137</f>
        <v>0</v>
      </c>
      <c r="O137" s="27">
        <v>778</v>
      </c>
      <c r="P137" s="33">
        <v>732</v>
      </c>
      <c r="Q137" s="31">
        <f t="shared" si="58"/>
        <v>0.94087403598971719</v>
      </c>
      <c r="R137" s="33">
        <v>46</v>
      </c>
      <c r="S137" s="31">
        <f t="shared" si="59"/>
        <v>5.9125964010282778E-2</v>
      </c>
      <c r="T137" s="33">
        <v>0</v>
      </c>
      <c r="U137" s="31">
        <f>T137/O137</f>
        <v>0</v>
      </c>
    </row>
    <row r="138" spans="1:22" s="42" customFormat="1" ht="15.5" x14ac:dyDescent="0.35">
      <c r="A138" s="34" t="s">
        <v>24</v>
      </c>
      <c r="B138" s="35"/>
      <c r="C138" s="36">
        <f t="shared" si="54"/>
        <v>2427</v>
      </c>
      <c r="E138" s="37">
        <v>1543</v>
      </c>
      <c r="F138" s="42">
        <v>1455</v>
      </c>
      <c r="G138" s="40">
        <f t="shared" si="55"/>
        <v>0.94296824368114063</v>
      </c>
      <c r="H138" s="42">
        <v>71</v>
      </c>
      <c r="I138" s="40">
        <f t="shared" si="56"/>
        <v>4.6014257939079713E-2</v>
      </c>
      <c r="J138" s="42">
        <v>16</v>
      </c>
      <c r="K138" s="41">
        <f t="shared" si="57"/>
        <v>1.0369410239792612E-2</v>
      </c>
      <c r="L138" s="42">
        <v>1</v>
      </c>
      <c r="M138" s="41">
        <f>L138/E138</f>
        <v>6.4808813998703824E-4</v>
      </c>
      <c r="O138" s="36">
        <v>884</v>
      </c>
      <c r="P138" s="42">
        <v>769</v>
      </c>
      <c r="Q138" s="40">
        <f t="shared" si="58"/>
        <v>0.86990950226244346</v>
      </c>
      <c r="R138" s="42">
        <v>115</v>
      </c>
      <c r="S138" s="40">
        <f t="shared" si="59"/>
        <v>0.13009049773755657</v>
      </c>
      <c r="T138" s="42">
        <v>0</v>
      </c>
      <c r="U138" s="40">
        <f>T138/O138</f>
        <v>0</v>
      </c>
    </row>
    <row r="139" spans="1:22" s="61" customFormat="1" ht="46.5" x14ac:dyDescent="0.35">
      <c r="A139" s="58"/>
      <c r="B139" s="59" t="s">
        <v>51</v>
      </c>
      <c r="C139" s="60"/>
      <c r="E139" s="62"/>
      <c r="G139" s="63"/>
      <c r="I139" s="63"/>
      <c r="K139" s="64"/>
      <c r="M139" s="64"/>
      <c r="O139" s="60"/>
      <c r="Q139" s="63"/>
      <c r="S139" s="63"/>
      <c r="U139" s="63"/>
    </row>
    <row r="140" spans="1:22" ht="15.5" x14ac:dyDescent="0.35">
      <c r="C140" s="45"/>
      <c r="G140" s="24"/>
      <c r="I140" s="24"/>
      <c r="K140" s="6"/>
      <c r="O140" s="45"/>
      <c r="Q140" s="24"/>
      <c r="S140" s="24"/>
      <c r="U140" s="24"/>
    </row>
    <row r="141" spans="1:22" ht="15.5" x14ac:dyDescent="0.35">
      <c r="B141" s="20" t="s">
        <v>52</v>
      </c>
      <c r="C141" s="45"/>
      <c r="G141" s="24"/>
      <c r="I141" s="24"/>
      <c r="K141" s="6"/>
      <c r="O141" s="45"/>
      <c r="Q141" s="24"/>
      <c r="S141" s="24"/>
      <c r="U141" s="24"/>
    </row>
    <row r="142" spans="1:22" s="33" customFormat="1" ht="15.5" x14ac:dyDescent="0.35">
      <c r="A142" s="25" t="s">
        <v>20</v>
      </c>
      <c r="B142" s="26"/>
      <c r="C142" s="27">
        <f t="shared" ref="C142:C147" si="60">O142+E142</f>
        <v>184</v>
      </c>
      <c r="E142" s="28">
        <v>110</v>
      </c>
      <c r="F142" s="33">
        <v>86</v>
      </c>
      <c r="G142" s="31">
        <f t="shared" ref="G142:G147" si="61">F142/E142</f>
        <v>0.78181818181818186</v>
      </c>
      <c r="H142" s="33">
        <v>21</v>
      </c>
      <c r="I142" s="31">
        <f t="shared" ref="I142:I147" si="62">H142/E142</f>
        <v>0.19090909090909092</v>
      </c>
      <c r="J142" s="33">
        <v>3</v>
      </c>
      <c r="K142" s="32">
        <f t="shared" ref="K142:K147" si="63">J142/E142</f>
        <v>2.7272727272727271E-2</v>
      </c>
      <c r="M142" s="32"/>
      <c r="O142" s="27">
        <v>74</v>
      </c>
      <c r="P142" s="33">
        <v>61</v>
      </c>
      <c r="Q142" s="31">
        <f t="shared" ref="Q142:Q147" si="64">P142/O142</f>
        <v>0.82432432432432434</v>
      </c>
      <c r="R142" s="33">
        <v>13</v>
      </c>
      <c r="S142" s="31">
        <f t="shared" ref="S142:S147" si="65">R142/O142</f>
        <v>0.17567567567567569</v>
      </c>
      <c r="U142" s="31"/>
    </row>
    <row r="143" spans="1:22" s="42" customFormat="1" ht="15.5" x14ac:dyDescent="0.35">
      <c r="A143" s="34" t="s">
        <v>21</v>
      </c>
      <c r="B143" s="35"/>
      <c r="C143" s="36">
        <f t="shared" si="60"/>
        <v>300</v>
      </c>
      <c r="D143" s="37"/>
      <c r="E143" s="38">
        <v>153</v>
      </c>
      <c r="F143" s="39">
        <v>107</v>
      </c>
      <c r="G143" s="40">
        <f t="shared" si="61"/>
        <v>0.69934640522875813</v>
      </c>
      <c r="H143" s="39">
        <v>17</v>
      </c>
      <c r="I143" s="40">
        <f t="shared" si="62"/>
        <v>0.1111111111111111</v>
      </c>
      <c r="J143" s="39">
        <v>29</v>
      </c>
      <c r="K143" s="41">
        <f t="shared" si="63"/>
        <v>0.18954248366013071</v>
      </c>
      <c r="L143" s="39"/>
      <c r="M143" s="40"/>
      <c r="O143" s="38">
        <v>147</v>
      </c>
      <c r="P143" s="39">
        <v>88</v>
      </c>
      <c r="Q143" s="40">
        <f t="shared" si="64"/>
        <v>0.59863945578231292</v>
      </c>
      <c r="R143" s="42">
        <v>58</v>
      </c>
      <c r="S143" s="40">
        <f t="shared" si="65"/>
        <v>0.39455782312925169</v>
      </c>
    </row>
    <row r="144" spans="1:22" s="47" customFormat="1" ht="15.5" x14ac:dyDescent="0.35">
      <c r="A144" s="43">
        <v>2019</v>
      </c>
      <c r="B144" s="46"/>
      <c r="C144" s="27">
        <f t="shared" si="60"/>
        <v>17</v>
      </c>
      <c r="D144" s="33"/>
      <c r="E144" s="28">
        <v>7</v>
      </c>
      <c r="F144" s="33">
        <v>6</v>
      </c>
      <c r="G144" s="31">
        <f t="shared" si="61"/>
        <v>0.8571428571428571</v>
      </c>
      <c r="H144" s="33">
        <v>1</v>
      </c>
      <c r="I144" s="31">
        <f t="shared" si="62"/>
        <v>0.14285714285714285</v>
      </c>
      <c r="J144" s="33">
        <v>0</v>
      </c>
      <c r="K144" s="32">
        <f t="shared" si="63"/>
        <v>0</v>
      </c>
      <c r="L144" s="33">
        <v>0</v>
      </c>
      <c r="M144" s="32">
        <f>L144/E144</f>
        <v>0</v>
      </c>
      <c r="N144" s="33"/>
      <c r="O144" s="27">
        <v>10</v>
      </c>
      <c r="P144" s="33">
        <v>5</v>
      </c>
      <c r="Q144" s="31">
        <f t="shared" si="64"/>
        <v>0.5</v>
      </c>
      <c r="R144" s="33">
        <v>5</v>
      </c>
      <c r="S144" s="31">
        <f t="shared" si="65"/>
        <v>0.5</v>
      </c>
      <c r="T144" s="33">
        <v>0</v>
      </c>
      <c r="U144" s="31">
        <f>T144/O144</f>
        <v>0</v>
      </c>
    </row>
    <row r="145" spans="1:22" s="42" customFormat="1" ht="15.5" x14ac:dyDescent="0.35">
      <c r="A145" s="34" t="s">
        <v>26</v>
      </c>
      <c r="B145" s="35"/>
      <c r="C145" s="36">
        <f t="shared" si="60"/>
        <v>478</v>
      </c>
      <c r="E145" s="37">
        <v>258</v>
      </c>
      <c r="F145" s="42">
        <v>200</v>
      </c>
      <c r="G145" s="40">
        <f t="shared" si="61"/>
        <v>0.77519379844961245</v>
      </c>
      <c r="H145" s="42">
        <v>21</v>
      </c>
      <c r="I145" s="40">
        <f t="shared" si="62"/>
        <v>8.1395348837209308E-2</v>
      </c>
      <c r="J145" s="42">
        <v>37</v>
      </c>
      <c r="K145" s="41">
        <f t="shared" si="63"/>
        <v>0.1434108527131783</v>
      </c>
      <c r="L145" s="42">
        <v>0</v>
      </c>
      <c r="M145" s="41">
        <f>L145/E145</f>
        <v>0</v>
      </c>
      <c r="O145" s="36">
        <v>220</v>
      </c>
      <c r="P145" s="42">
        <v>138</v>
      </c>
      <c r="Q145" s="40">
        <f t="shared" si="64"/>
        <v>0.62727272727272732</v>
      </c>
      <c r="R145" s="42">
        <v>82</v>
      </c>
      <c r="S145" s="40">
        <f t="shared" si="65"/>
        <v>0.37272727272727274</v>
      </c>
      <c r="T145" s="42">
        <v>0</v>
      </c>
      <c r="U145" s="40">
        <f>T145/O145</f>
        <v>0</v>
      </c>
      <c r="V145" s="39"/>
    </row>
    <row r="146" spans="1:22" s="33" customFormat="1" ht="15.5" x14ac:dyDescent="0.35">
      <c r="A146" s="25" t="s">
        <v>23</v>
      </c>
      <c r="B146" s="26"/>
      <c r="C146" s="27">
        <f t="shared" si="60"/>
        <v>174</v>
      </c>
      <c r="E146" s="28">
        <v>110</v>
      </c>
      <c r="F146" s="33">
        <v>95</v>
      </c>
      <c r="G146" s="31">
        <f t="shared" si="61"/>
        <v>0.86363636363636365</v>
      </c>
      <c r="H146" s="33">
        <v>8</v>
      </c>
      <c r="I146" s="31">
        <f t="shared" si="62"/>
        <v>7.2727272727272724E-2</v>
      </c>
      <c r="J146" s="33">
        <v>7</v>
      </c>
      <c r="K146" s="32">
        <f t="shared" si="63"/>
        <v>6.363636363636363E-2</v>
      </c>
      <c r="L146" s="33">
        <v>0</v>
      </c>
      <c r="M146" s="32">
        <f>L146/E146</f>
        <v>0</v>
      </c>
      <c r="O146" s="27">
        <v>64</v>
      </c>
      <c r="P146" s="33">
        <v>51</v>
      </c>
      <c r="Q146" s="31">
        <f t="shared" si="64"/>
        <v>0.796875</v>
      </c>
      <c r="R146" s="33">
        <v>13</v>
      </c>
      <c r="S146" s="31">
        <f t="shared" si="65"/>
        <v>0.203125</v>
      </c>
      <c r="T146" s="33">
        <v>0</v>
      </c>
      <c r="U146" s="31">
        <f>T146/O146</f>
        <v>0</v>
      </c>
    </row>
    <row r="147" spans="1:22" s="42" customFormat="1" ht="15.5" x14ac:dyDescent="0.35">
      <c r="A147" s="34" t="s">
        <v>24</v>
      </c>
      <c r="B147" s="35"/>
      <c r="C147" s="36">
        <f t="shared" si="60"/>
        <v>122</v>
      </c>
      <c r="E147" s="37">
        <v>67</v>
      </c>
      <c r="F147" s="42">
        <v>63</v>
      </c>
      <c r="G147" s="40">
        <f t="shared" si="61"/>
        <v>0.94029850746268662</v>
      </c>
      <c r="H147" s="42">
        <v>3</v>
      </c>
      <c r="I147" s="40">
        <f t="shared" si="62"/>
        <v>4.4776119402985072E-2</v>
      </c>
      <c r="J147" s="42">
        <v>1</v>
      </c>
      <c r="K147" s="41">
        <f t="shared" si="63"/>
        <v>1.4925373134328358E-2</v>
      </c>
      <c r="L147" s="42">
        <v>0</v>
      </c>
      <c r="M147" s="41">
        <f>L147/E147</f>
        <v>0</v>
      </c>
      <c r="O147" s="36">
        <v>55</v>
      </c>
      <c r="P147" s="42">
        <v>52</v>
      </c>
      <c r="Q147" s="40">
        <f t="shared" si="64"/>
        <v>0.94545454545454544</v>
      </c>
      <c r="R147" s="42">
        <v>3</v>
      </c>
      <c r="S147" s="40">
        <f t="shared" si="65"/>
        <v>5.4545454545454543E-2</v>
      </c>
      <c r="T147" s="42">
        <v>0</v>
      </c>
      <c r="U147" s="40">
        <f>T147/O147</f>
        <v>0</v>
      </c>
    </row>
    <row r="148" spans="1:22" ht="15.5" x14ac:dyDescent="0.35">
      <c r="C148" s="45"/>
      <c r="G148" s="24"/>
      <c r="I148" s="24"/>
      <c r="K148" s="6"/>
      <c r="O148" s="45"/>
      <c r="Q148" s="24"/>
      <c r="S148" s="24"/>
      <c r="U148" s="24"/>
    </row>
    <row r="149" spans="1:22" ht="15.5" x14ac:dyDescent="0.35">
      <c r="B149" s="20" t="s">
        <v>53</v>
      </c>
      <c r="C149" s="45"/>
      <c r="G149" s="24"/>
      <c r="I149" s="24"/>
      <c r="K149" s="6"/>
      <c r="O149" s="45"/>
      <c r="Q149" s="24"/>
      <c r="S149" s="24"/>
      <c r="U149" s="24"/>
    </row>
    <row r="150" spans="1:22" s="33" customFormat="1" ht="15.5" x14ac:dyDescent="0.35">
      <c r="A150" s="25" t="s">
        <v>20</v>
      </c>
      <c r="B150" s="26"/>
      <c r="C150" s="27">
        <f t="shared" ref="C150:C155" si="66">O150+E150</f>
        <v>2981</v>
      </c>
      <c r="E150" s="28">
        <v>1764</v>
      </c>
      <c r="F150" s="33">
        <v>1756</v>
      </c>
      <c r="G150" s="31">
        <f t="shared" ref="G150:G155" si="67">F150/E150</f>
        <v>0.99546485260770978</v>
      </c>
      <c r="H150" s="33">
        <v>8</v>
      </c>
      <c r="I150" s="31">
        <f t="shared" ref="I150:I155" si="68">H150/E150</f>
        <v>4.5351473922902496E-3</v>
      </c>
      <c r="J150" s="33">
        <v>0</v>
      </c>
      <c r="K150" s="32">
        <f t="shared" ref="K150:K155" si="69">J150/E150</f>
        <v>0</v>
      </c>
      <c r="M150" s="32"/>
      <c r="O150" s="27">
        <v>1217</v>
      </c>
      <c r="P150" s="33">
        <v>1210</v>
      </c>
      <c r="Q150" s="31">
        <f t="shared" ref="Q150:Q155" si="70">P150/O150</f>
        <v>0.99424815119145438</v>
      </c>
      <c r="R150" s="33">
        <v>7</v>
      </c>
      <c r="S150" s="31">
        <f t="shared" ref="S150:S155" si="71">R150/O150</f>
        <v>5.7518488085456041E-3</v>
      </c>
      <c r="U150" s="31"/>
    </row>
    <row r="151" spans="1:22" s="42" customFormat="1" ht="15.5" x14ac:dyDescent="0.35">
      <c r="A151" s="34" t="s">
        <v>21</v>
      </c>
      <c r="B151" s="35"/>
      <c r="C151" s="36">
        <f t="shared" si="66"/>
        <v>5895</v>
      </c>
      <c r="D151" s="37"/>
      <c r="E151" s="38">
        <v>3238</v>
      </c>
      <c r="F151" s="39">
        <v>3220</v>
      </c>
      <c r="G151" s="40">
        <f t="shared" si="67"/>
        <v>0.99444101297096976</v>
      </c>
      <c r="H151" s="39">
        <v>17</v>
      </c>
      <c r="I151" s="40">
        <f t="shared" si="68"/>
        <v>5.2501544163063617E-3</v>
      </c>
      <c r="J151" s="39">
        <v>1</v>
      </c>
      <c r="K151" s="41">
        <f t="shared" si="69"/>
        <v>3.0883261272390367E-4</v>
      </c>
      <c r="L151" s="39"/>
      <c r="M151" s="40"/>
      <c r="O151" s="38">
        <v>2657</v>
      </c>
      <c r="P151" s="39">
        <v>2622</v>
      </c>
      <c r="Q151" s="40">
        <f t="shared" si="70"/>
        <v>0.98682724877681594</v>
      </c>
      <c r="R151" s="42">
        <v>35</v>
      </c>
      <c r="S151" s="40">
        <f t="shared" si="71"/>
        <v>1.3172751223184042E-2</v>
      </c>
    </row>
    <row r="152" spans="1:22" s="47" customFormat="1" ht="15.5" x14ac:dyDescent="0.35">
      <c r="A152" s="43">
        <v>2019</v>
      </c>
      <c r="B152" s="46"/>
      <c r="C152" s="27">
        <f t="shared" si="66"/>
        <v>200</v>
      </c>
      <c r="D152" s="33"/>
      <c r="E152" s="28">
        <v>98</v>
      </c>
      <c r="F152" s="33">
        <v>98</v>
      </c>
      <c r="G152" s="31">
        <f t="shared" si="67"/>
        <v>1</v>
      </c>
      <c r="H152" s="33">
        <v>0</v>
      </c>
      <c r="I152" s="31">
        <f t="shared" si="68"/>
        <v>0</v>
      </c>
      <c r="J152" s="33">
        <v>0</v>
      </c>
      <c r="K152" s="32">
        <f t="shared" si="69"/>
        <v>0</v>
      </c>
      <c r="L152" s="33">
        <v>0</v>
      </c>
      <c r="M152" s="32">
        <f>L152/E152</f>
        <v>0</v>
      </c>
      <c r="N152" s="33"/>
      <c r="O152" s="27">
        <v>102</v>
      </c>
      <c r="P152" s="33">
        <v>101</v>
      </c>
      <c r="Q152" s="31">
        <f t="shared" si="70"/>
        <v>0.99019607843137258</v>
      </c>
      <c r="R152" s="33">
        <v>1</v>
      </c>
      <c r="S152" s="31">
        <f t="shared" si="71"/>
        <v>9.8039215686274508E-3</v>
      </c>
      <c r="T152" s="33">
        <v>0</v>
      </c>
      <c r="U152" s="31">
        <f>T152/O152</f>
        <v>0</v>
      </c>
    </row>
    <row r="153" spans="1:22" s="42" customFormat="1" ht="15.5" x14ac:dyDescent="0.35">
      <c r="A153" s="34" t="s">
        <v>26</v>
      </c>
      <c r="B153" s="35"/>
      <c r="C153" s="36">
        <f t="shared" si="66"/>
        <v>6012</v>
      </c>
      <c r="E153" s="37">
        <v>3410</v>
      </c>
      <c r="F153" s="42">
        <v>3376</v>
      </c>
      <c r="G153" s="40">
        <f t="shared" si="67"/>
        <v>0.99002932551319645</v>
      </c>
      <c r="H153" s="42">
        <v>34</v>
      </c>
      <c r="I153" s="40">
        <f t="shared" si="68"/>
        <v>9.9706744868035199E-3</v>
      </c>
      <c r="J153" s="42">
        <v>0</v>
      </c>
      <c r="K153" s="41">
        <f t="shared" si="69"/>
        <v>0</v>
      </c>
      <c r="L153" s="42">
        <v>0</v>
      </c>
      <c r="M153" s="41">
        <f>L153/E153</f>
        <v>0</v>
      </c>
      <c r="O153" s="36">
        <v>2602</v>
      </c>
      <c r="P153" s="42">
        <v>2589</v>
      </c>
      <c r="Q153" s="40">
        <f t="shared" si="70"/>
        <v>0.99500384319754032</v>
      </c>
      <c r="R153" s="42">
        <v>13</v>
      </c>
      <c r="S153" s="40">
        <f t="shared" si="71"/>
        <v>4.9961568024596463E-3</v>
      </c>
      <c r="T153" s="42">
        <v>0</v>
      </c>
      <c r="U153" s="40">
        <f>T153/O153</f>
        <v>0</v>
      </c>
      <c r="V153" s="39"/>
    </row>
    <row r="154" spans="1:22" s="33" customFormat="1" ht="15.5" x14ac:dyDescent="0.35">
      <c r="A154" s="25" t="s">
        <v>23</v>
      </c>
      <c r="B154" s="26"/>
      <c r="C154" s="27">
        <f t="shared" si="66"/>
        <v>2073</v>
      </c>
      <c r="E154" s="28">
        <v>1221</v>
      </c>
      <c r="F154" s="33">
        <v>1211</v>
      </c>
      <c r="G154" s="31">
        <f t="shared" si="67"/>
        <v>0.99180999180999185</v>
      </c>
      <c r="H154" s="33">
        <v>10</v>
      </c>
      <c r="I154" s="31">
        <f t="shared" si="68"/>
        <v>8.1900081900081901E-3</v>
      </c>
      <c r="J154" s="33">
        <v>0</v>
      </c>
      <c r="K154" s="32">
        <f t="shared" si="69"/>
        <v>0</v>
      </c>
      <c r="L154" s="33">
        <v>0</v>
      </c>
      <c r="M154" s="32">
        <f>L154/E154</f>
        <v>0</v>
      </c>
      <c r="O154" s="27">
        <v>852</v>
      </c>
      <c r="P154" s="33">
        <v>845</v>
      </c>
      <c r="Q154" s="31">
        <f t="shared" si="70"/>
        <v>0.99178403755868549</v>
      </c>
      <c r="R154" s="33">
        <v>7</v>
      </c>
      <c r="S154" s="31">
        <f t="shared" si="71"/>
        <v>8.2159624413145546E-3</v>
      </c>
      <c r="T154" s="33">
        <v>0</v>
      </c>
      <c r="U154" s="31">
        <f>T154/O154</f>
        <v>0</v>
      </c>
    </row>
    <row r="155" spans="1:22" s="42" customFormat="1" ht="15.5" x14ac:dyDescent="0.35">
      <c r="A155" s="34" t="s">
        <v>24</v>
      </c>
      <c r="B155" s="35"/>
      <c r="C155" s="36">
        <f t="shared" si="66"/>
        <v>2765</v>
      </c>
      <c r="E155" s="37">
        <v>1584</v>
      </c>
      <c r="F155" s="42">
        <v>1469</v>
      </c>
      <c r="G155" s="40">
        <f t="shared" si="67"/>
        <v>0.92739898989898994</v>
      </c>
      <c r="H155" s="42">
        <v>88</v>
      </c>
      <c r="I155" s="40">
        <f t="shared" si="68"/>
        <v>5.5555555555555552E-2</v>
      </c>
      <c r="J155" s="42">
        <v>27</v>
      </c>
      <c r="K155" s="41">
        <f t="shared" si="69"/>
        <v>1.7045454545454544E-2</v>
      </c>
      <c r="L155" s="42">
        <v>0</v>
      </c>
      <c r="M155" s="41">
        <f>L155/E155</f>
        <v>0</v>
      </c>
      <c r="O155" s="36">
        <v>1181</v>
      </c>
      <c r="P155" s="42">
        <v>1009</v>
      </c>
      <c r="Q155" s="40">
        <f t="shared" si="70"/>
        <v>0.8543607112616427</v>
      </c>
      <c r="R155" s="42">
        <v>172</v>
      </c>
      <c r="S155" s="40">
        <f t="shared" si="71"/>
        <v>0.14563928873835733</v>
      </c>
      <c r="T155" s="42">
        <v>0</v>
      </c>
      <c r="U155" s="40">
        <f>T155/O155</f>
        <v>0</v>
      </c>
    </row>
    <row r="156" spans="1:22" ht="15.5" x14ac:dyDescent="0.35">
      <c r="C156" s="45"/>
      <c r="G156" s="24"/>
      <c r="I156" s="24"/>
      <c r="K156" s="6"/>
      <c r="O156" s="45"/>
      <c r="Q156" s="24"/>
      <c r="S156" s="24"/>
      <c r="U156" s="24"/>
    </row>
    <row r="157" spans="1:22" ht="15.5" x14ac:dyDescent="0.35">
      <c r="B157" s="20" t="s">
        <v>54</v>
      </c>
      <c r="C157" s="45"/>
      <c r="G157" s="24"/>
      <c r="I157" s="24"/>
      <c r="K157" s="6"/>
      <c r="O157" s="45"/>
      <c r="Q157" s="24"/>
      <c r="S157" s="24"/>
      <c r="U157" s="24"/>
    </row>
    <row r="158" spans="1:22" s="33" customFormat="1" ht="15.5" x14ac:dyDescent="0.35">
      <c r="A158" s="25" t="s">
        <v>20</v>
      </c>
      <c r="B158" s="26"/>
      <c r="C158" s="27">
        <f t="shared" ref="C158:C163" si="72">O158+E158</f>
        <v>3983</v>
      </c>
      <c r="E158" s="28">
        <v>2098</v>
      </c>
      <c r="F158" s="33">
        <v>1562</v>
      </c>
      <c r="G158" s="31">
        <f t="shared" ref="G158:G163" si="73">F158/E158</f>
        <v>0.74451858913250712</v>
      </c>
      <c r="H158" s="33">
        <v>119</v>
      </c>
      <c r="I158" s="31">
        <f t="shared" ref="I158:I163" si="74">H158/E158</f>
        <v>5.6720686367969494E-2</v>
      </c>
      <c r="J158" s="33">
        <v>217</v>
      </c>
      <c r="K158" s="32">
        <f t="shared" ref="K158:K163" si="75">J158/E158</f>
        <v>0.10343183984747378</v>
      </c>
      <c r="M158" s="32"/>
      <c r="O158" s="27">
        <v>1885</v>
      </c>
      <c r="P158" s="33">
        <v>1366</v>
      </c>
      <c r="Q158" s="31">
        <f t="shared" ref="Q158:Q163" si="76">P158/O158</f>
        <v>0.72466843501326261</v>
      </c>
      <c r="R158" s="33">
        <v>519</v>
      </c>
      <c r="S158" s="31">
        <f t="shared" ref="S158:S163" si="77">R158/O158</f>
        <v>0.27533156498673739</v>
      </c>
      <c r="U158" s="31"/>
    </row>
    <row r="159" spans="1:22" s="42" customFormat="1" ht="15.5" x14ac:dyDescent="0.35">
      <c r="A159" s="34" t="s">
        <v>21</v>
      </c>
      <c r="B159" s="35"/>
      <c r="C159" s="36">
        <f t="shared" si="72"/>
        <v>5146</v>
      </c>
      <c r="D159" s="37"/>
      <c r="E159" s="38">
        <v>2808</v>
      </c>
      <c r="F159" s="39">
        <v>2174</v>
      </c>
      <c r="G159" s="40">
        <f t="shared" si="73"/>
        <v>0.7742165242165242</v>
      </c>
      <c r="H159" s="39">
        <v>339</v>
      </c>
      <c r="I159" s="40">
        <f t="shared" si="74"/>
        <v>0.12072649572649573</v>
      </c>
      <c r="J159" s="39">
        <v>208</v>
      </c>
      <c r="K159" s="41">
        <f t="shared" si="75"/>
        <v>7.407407407407407E-2</v>
      </c>
      <c r="L159" s="39"/>
      <c r="M159" s="40"/>
      <c r="O159" s="38">
        <v>2338</v>
      </c>
      <c r="P159" s="39">
        <v>1591</v>
      </c>
      <c r="Q159" s="40">
        <f t="shared" si="76"/>
        <v>0.68049615055603074</v>
      </c>
      <c r="R159" s="42">
        <v>653</v>
      </c>
      <c r="S159" s="40">
        <f t="shared" si="77"/>
        <v>0.27929854576561164</v>
      </c>
    </row>
    <row r="160" spans="1:22" s="47" customFormat="1" ht="15.5" x14ac:dyDescent="0.35">
      <c r="A160" s="43">
        <v>2019</v>
      </c>
      <c r="B160" s="46"/>
      <c r="C160" s="27">
        <f t="shared" si="72"/>
        <v>341</v>
      </c>
      <c r="D160" s="33"/>
      <c r="E160" s="28">
        <v>164</v>
      </c>
      <c r="F160" s="33">
        <v>126</v>
      </c>
      <c r="G160" s="31">
        <f t="shared" si="73"/>
        <v>0.76829268292682928</v>
      </c>
      <c r="H160" s="33">
        <v>30</v>
      </c>
      <c r="I160" s="31">
        <f t="shared" si="74"/>
        <v>0.18292682926829268</v>
      </c>
      <c r="J160" s="33">
        <v>7</v>
      </c>
      <c r="K160" s="32">
        <f t="shared" si="75"/>
        <v>4.2682926829268296E-2</v>
      </c>
      <c r="L160" s="33">
        <v>1</v>
      </c>
      <c r="M160" s="32">
        <f>L160/E160</f>
        <v>6.0975609756097563E-3</v>
      </c>
      <c r="N160" s="33"/>
      <c r="O160" s="27">
        <v>177</v>
      </c>
      <c r="P160" s="33">
        <v>100</v>
      </c>
      <c r="Q160" s="31">
        <f t="shared" si="76"/>
        <v>0.56497175141242939</v>
      </c>
      <c r="R160" s="33">
        <v>73</v>
      </c>
      <c r="S160" s="31">
        <f t="shared" si="77"/>
        <v>0.41242937853107342</v>
      </c>
      <c r="T160" s="33">
        <v>4</v>
      </c>
      <c r="U160" s="31">
        <f>T160/O160</f>
        <v>2.2598870056497175E-2</v>
      </c>
    </row>
    <row r="161" spans="1:22" s="42" customFormat="1" ht="15.5" x14ac:dyDescent="0.35">
      <c r="A161" s="34" t="s">
        <v>26</v>
      </c>
      <c r="B161" s="35"/>
      <c r="C161" s="36">
        <f t="shared" si="72"/>
        <v>9159</v>
      </c>
      <c r="E161" s="37">
        <v>5127</v>
      </c>
      <c r="F161" s="42">
        <v>4392</v>
      </c>
      <c r="G161" s="40">
        <f t="shared" si="73"/>
        <v>0.85664131070801641</v>
      </c>
      <c r="H161" s="42">
        <v>339</v>
      </c>
      <c r="I161" s="40">
        <f t="shared" si="74"/>
        <v>6.6120538326506731E-2</v>
      </c>
      <c r="J161" s="42">
        <v>396</v>
      </c>
      <c r="K161" s="41">
        <f t="shared" si="75"/>
        <v>7.7238150965476884E-2</v>
      </c>
      <c r="L161" s="42">
        <v>0</v>
      </c>
      <c r="M161" s="41">
        <f>L161/E161</f>
        <v>0</v>
      </c>
      <c r="O161" s="36">
        <v>4032</v>
      </c>
      <c r="P161" s="42">
        <v>3214</v>
      </c>
      <c r="Q161" s="40">
        <f t="shared" si="76"/>
        <v>0.79712301587301593</v>
      </c>
      <c r="R161" s="42">
        <v>818</v>
      </c>
      <c r="S161" s="40">
        <f t="shared" si="77"/>
        <v>0.20287698412698413</v>
      </c>
      <c r="T161" s="42">
        <v>0</v>
      </c>
      <c r="U161" s="40">
        <f>T161/O161</f>
        <v>0</v>
      </c>
      <c r="V161" s="39"/>
    </row>
    <row r="162" spans="1:22" s="33" customFormat="1" ht="15.5" x14ac:dyDescent="0.35">
      <c r="A162" s="25" t="s">
        <v>23</v>
      </c>
      <c r="B162" s="26"/>
      <c r="C162" s="27">
        <f t="shared" si="72"/>
        <v>2852</v>
      </c>
      <c r="E162" s="28">
        <v>1830</v>
      </c>
      <c r="F162" s="33">
        <v>1450</v>
      </c>
      <c r="G162" s="31">
        <f t="shared" si="73"/>
        <v>0.79234972677595628</v>
      </c>
      <c r="H162" s="33">
        <v>221</v>
      </c>
      <c r="I162" s="31">
        <f t="shared" si="74"/>
        <v>0.12076502732240438</v>
      </c>
      <c r="J162" s="33">
        <v>154</v>
      </c>
      <c r="K162" s="32">
        <f t="shared" si="75"/>
        <v>8.4153005464480873E-2</v>
      </c>
      <c r="L162" s="33">
        <v>5</v>
      </c>
      <c r="M162" s="32">
        <f>L162/E162</f>
        <v>2.7322404371584699E-3</v>
      </c>
      <c r="O162" s="27">
        <v>1022</v>
      </c>
      <c r="P162" s="33">
        <v>636</v>
      </c>
      <c r="Q162" s="31">
        <f t="shared" si="76"/>
        <v>0.62230919765166337</v>
      </c>
      <c r="R162" s="33">
        <v>384</v>
      </c>
      <c r="S162" s="31">
        <f t="shared" si="77"/>
        <v>0.37573385518590996</v>
      </c>
      <c r="T162" s="33">
        <v>2</v>
      </c>
      <c r="U162" s="31">
        <f>T162/O162</f>
        <v>1.9569471624266144E-3</v>
      </c>
    </row>
    <row r="163" spans="1:22" s="42" customFormat="1" ht="15.5" x14ac:dyDescent="0.35">
      <c r="A163" s="34" t="s">
        <v>24</v>
      </c>
      <c r="B163" s="35"/>
      <c r="C163" s="36">
        <f t="shared" si="72"/>
        <v>2770</v>
      </c>
      <c r="E163" s="37">
        <v>1707</v>
      </c>
      <c r="F163" s="42">
        <v>1298</v>
      </c>
      <c r="G163" s="40">
        <f t="shared" si="73"/>
        <v>0.76039835969537195</v>
      </c>
      <c r="H163" s="42">
        <v>338</v>
      </c>
      <c r="I163" s="40">
        <f t="shared" si="74"/>
        <v>0.19800820152314</v>
      </c>
      <c r="J163" s="42">
        <v>70</v>
      </c>
      <c r="K163" s="41">
        <f t="shared" si="75"/>
        <v>4.1007615700058585E-2</v>
      </c>
      <c r="L163" s="42">
        <v>1</v>
      </c>
      <c r="M163" s="41">
        <f>L163/E163</f>
        <v>5.8582308142940832E-4</v>
      </c>
      <c r="O163" s="36">
        <v>1063</v>
      </c>
      <c r="P163" s="42">
        <v>521</v>
      </c>
      <c r="Q163" s="40">
        <f t="shared" si="76"/>
        <v>0.49012229539040453</v>
      </c>
      <c r="R163" s="42">
        <v>542</v>
      </c>
      <c r="S163" s="40">
        <f t="shared" si="77"/>
        <v>0.50987770460959547</v>
      </c>
      <c r="T163" s="42">
        <v>0</v>
      </c>
      <c r="U163" s="40">
        <f>T163/O163</f>
        <v>0</v>
      </c>
    </row>
    <row r="164" spans="1:22" ht="15.5" x14ac:dyDescent="0.35">
      <c r="C164" s="45"/>
      <c r="G164" s="24"/>
      <c r="I164" s="24"/>
      <c r="K164" s="6"/>
      <c r="O164" s="45"/>
      <c r="Q164" s="24"/>
      <c r="S164" s="24"/>
      <c r="U164" s="24"/>
    </row>
    <row r="165" spans="1:22" ht="15.5" x14ac:dyDescent="0.35">
      <c r="B165" s="20" t="s">
        <v>55</v>
      </c>
      <c r="C165" s="45"/>
      <c r="G165" s="24"/>
      <c r="I165" s="24"/>
      <c r="K165" s="6"/>
      <c r="O165" s="45"/>
      <c r="Q165" s="24"/>
      <c r="S165" s="24"/>
      <c r="U165" s="24"/>
    </row>
    <row r="166" spans="1:22" s="33" customFormat="1" ht="15.5" x14ac:dyDescent="0.35">
      <c r="A166" s="25" t="s">
        <v>20</v>
      </c>
      <c r="B166" s="26"/>
      <c r="C166" s="27">
        <f t="shared" ref="C166:C171" si="78">O166+E166</f>
        <v>20</v>
      </c>
      <c r="E166" s="28">
        <v>14</v>
      </c>
      <c r="F166" s="33">
        <v>14</v>
      </c>
      <c r="G166" s="31">
        <f t="shared" ref="G166:G171" si="79">F166/E166</f>
        <v>1</v>
      </c>
      <c r="H166" s="33">
        <v>0</v>
      </c>
      <c r="I166" s="31">
        <f t="shared" ref="I166:I171" si="80">H166/E166</f>
        <v>0</v>
      </c>
      <c r="J166" s="33">
        <v>0</v>
      </c>
      <c r="K166" s="32">
        <f t="shared" ref="K166:K171" si="81">J166/E166</f>
        <v>0</v>
      </c>
      <c r="M166" s="32"/>
      <c r="O166" s="27">
        <v>6</v>
      </c>
      <c r="P166" s="33">
        <v>6</v>
      </c>
      <c r="Q166" s="31">
        <f t="shared" ref="Q166:Q171" si="82">P166/O166</f>
        <v>1</v>
      </c>
      <c r="R166" s="33">
        <v>0</v>
      </c>
      <c r="S166" s="31">
        <f t="shared" ref="S166:S171" si="83">R166/O166</f>
        <v>0</v>
      </c>
      <c r="U166" s="31"/>
    </row>
    <row r="167" spans="1:22" s="42" customFormat="1" ht="15.5" x14ac:dyDescent="0.35">
      <c r="A167" s="34" t="s">
        <v>21</v>
      </c>
      <c r="B167" s="35"/>
      <c r="C167" s="36">
        <f t="shared" si="78"/>
        <v>46</v>
      </c>
      <c r="D167" s="37"/>
      <c r="E167" s="38">
        <v>13</v>
      </c>
      <c r="F167" s="39">
        <v>13</v>
      </c>
      <c r="G167" s="40">
        <f t="shared" si="79"/>
        <v>1</v>
      </c>
      <c r="H167" s="39">
        <v>0</v>
      </c>
      <c r="I167" s="40">
        <f t="shared" si="80"/>
        <v>0</v>
      </c>
      <c r="J167" s="39">
        <v>0</v>
      </c>
      <c r="K167" s="41">
        <f t="shared" si="81"/>
        <v>0</v>
      </c>
      <c r="L167" s="39"/>
      <c r="M167" s="40"/>
      <c r="O167" s="38">
        <v>33</v>
      </c>
      <c r="P167" s="39">
        <v>33</v>
      </c>
      <c r="Q167" s="40">
        <f t="shared" si="82"/>
        <v>1</v>
      </c>
      <c r="R167" s="42">
        <v>0</v>
      </c>
      <c r="S167" s="40">
        <f t="shared" si="83"/>
        <v>0</v>
      </c>
    </row>
    <row r="168" spans="1:22" s="47" customFormat="1" ht="15.5" x14ac:dyDescent="0.35">
      <c r="A168" s="43">
        <v>2019</v>
      </c>
      <c r="B168" s="46"/>
      <c r="C168" s="27">
        <f t="shared" si="78"/>
        <v>4</v>
      </c>
      <c r="D168" s="33"/>
      <c r="E168" s="28">
        <v>3</v>
      </c>
      <c r="F168" s="33">
        <v>3</v>
      </c>
      <c r="G168" s="31">
        <f t="shared" si="79"/>
        <v>1</v>
      </c>
      <c r="H168" s="33">
        <v>0</v>
      </c>
      <c r="I168" s="31">
        <f t="shared" si="80"/>
        <v>0</v>
      </c>
      <c r="J168" s="33">
        <v>0</v>
      </c>
      <c r="K168" s="32">
        <f t="shared" si="81"/>
        <v>0</v>
      </c>
      <c r="L168" s="33">
        <v>0</v>
      </c>
      <c r="M168" s="32">
        <f>L168/E168</f>
        <v>0</v>
      </c>
      <c r="N168" s="33"/>
      <c r="O168" s="27">
        <v>1</v>
      </c>
      <c r="P168" s="33">
        <v>1</v>
      </c>
      <c r="Q168" s="31">
        <f t="shared" si="82"/>
        <v>1</v>
      </c>
      <c r="R168" s="33">
        <v>0</v>
      </c>
      <c r="S168" s="31">
        <f t="shared" si="83"/>
        <v>0</v>
      </c>
      <c r="T168" s="33">
        <v>0</v>
      </c>
      <c r="U168" s="31">
        <f>T168/O168</f>
        <v>0</v>
      </c>
    </row>
    <row r="169" spans="1:22" s="42" customFormat="1" ht="15.5" x14ac:dyDescent="0.35">
      <c r="A169" s="34" t="s">
        <v>26</v>
      </c>
      <c r="B169" s="35"/>
      <c r="C169" s="36">
        <f t="shared" si="78"/>
        <v>81</v>
      </c>
      <c r="E169" s="37">
        <v>43</v>
      </c>
      <c r="F169" s="42">
        <v>36</v>
      </c>
      <c r="G169" s="40">
        <f t="shared" si="79"/>
        <v>0.83720930232558144</v>
      </c>
      <c r="H169" s="42">
        <v>5</v>
      </c>
      <c r="I169" s="40">
        <f t="shared" si="80"/>
        <v>0.11627906976744186</v>
      </c>
      <c r="J169" s="42">
        <v>2</v>
      </c>
      <c r="K169" s="41">
        <f t="shared" si="81"/>
        <v>4.6511627906976744E-2</v>
      </c>
      <c r="L169" s="42">
        <v>0</v>
      </c>
      <c r="M169" s="41">
        <f>L169/E169</f>
        <v>0</v>
      </c>
      <c r="O169" s="36">
        <v>38</v>
      </c>
      <c r="P169" s="42">
        <v>35</v>
      </c>
      <c r="Q169" s="40">
        <f t="shared" si="82"/>
        <v>0.92105263157894735</v>
      </c>
      <c r="R169" s="42">
        <v>3</v>
      </c>
      <c r="S169" s="40">
        <f t="shared" si="83"/>
        <v>7.8947368421052627E-2</v>
      </c>
      <c r="T169" s="42">
        <v>0</v>
      </c>
      <c r="U169" s="40">
        <f>T169/O169</f>
        <v>0</v>
      </c>
      <c r="V169" s="39"/>
    </row>
    <row r="170" spans="1:22" s="33" customFormat="1" ht="15.5" x14ac:dyDescent="0.35">
      <c r="A170" s="25" t="s">
        <v>23</v>
      </c>
      <c r="B170" s="26"/>
      <c r="C170" s="27">
        <f t="shared" si="78"/>
        <v>28</v>
      </c>
      <c r="E170" s="28">
        <v>20</v>
      </c>
      <c r="F170" s="33">
        <v>19</v>
      </c>
      <c r="G170" s="31">
        <f t="shared" si="79"/>
        <v>0.95</v>
      </c>
      <c r="H170" s="33">
        <v>1</v>
      </c>
      <c r="I170" s="31">
        <f t="shared" si="80"/>
        <v>0.05</v>
      </c>
      <c r="J170" s="33">
        <v>0</v>
      </c>
      <c r="K170" s="32">
        <f t="shared" si="81"/>
        <v>0</v>
      </c>
      <c r="L170" s="33">
        <v>0</v>
      </c>
      <c r="M170" s="32">
        <f>L170/E170</f>
        <v>0</v>
      </c>
      <c r="O170" s="27">
        <v>8</v>
      </c>
      <c r="P170" s="33">
        <v>8</v>
      </c>
      <c r="Q170" s="31">
        <f t="shared" si="82"/>
        <v>1</v>
      </c>
      <c r="R170" s="33">
        <v>0</v>
      </c>
      <c r="S170" s="31">
        <f t="shared" si="83"/>
        <v>0</v>
      </c>
      <c r="T170" s="33">
        <v>0</v>
      </c>
      <c r="U170" s="31">
        <f>T170/O170</f>
        <v>0</v>
      </c>
    </row>
    <row r="171" spans="1:22" s="42" customFormat="1" ht="15.5" x14ac:dyDescent="0.35">
      <c r="A171" s="34" t="s">
        <v>24</v>
      </c>
      <c r="B171" s="35"/>
      <c r="C171" s="36">
        <f t="shared" si="78"/>
        <v>68</v>
      </c>
      <c r="E171" s="37">
        <v>29</v>
      </c>
      <c r="F171" s="42">
        <v>27</v>
      </c>
      <c r="G171" s="40">
        <f t="shared" si="79"/>
        <v>0.93103448275862066</v>
      </c>
      <c r="H171" s="42">
        <v>2</v>
      </c>
      <c r="I171" s="40">
        <f t="shared" si="80"/>
        <v>6.8965517241379309E-2</v>
      </c>
      <c r="J171" s="42">
        <v>0</v>
      </c>
      <c r="K171" s="41">
        <f t="shared" si="81"/>
        <v>0</v>
      </c>
      <c r="L171" s="42">
        <v>0</v>
      </c>
      <c r="M171" s="41">
        <f>L171/E171</f>
        <v>0</v>
      </c>
      <c r="O171" s="36">
        <v>39</v>
      </c>
      <c r="P171" s="42">
        <v>39</v>
      </c>
      <c r="Q171" s="40">
        <f t="shared" si="82"/>
        <v>1</v>
      </c>
      <c r="R171" s="42">
        <v>0</v>
      </c>
      <c r="S171" s="40">
        <f t="shared" si="83"/>
        <v>0</v>
      </c>
      <c r="T171" s="42">
        <v>0</v>
      </c>
      <c r="U171" s="40">
        <f>T171/O171</f>
        <v>0</v>
      </c>
    </row>
    <row r="172" spans="1:22" ht="15.5" x14ac:dyDescent="0.35">
      <c r="C172" s="45"/>
      <c r="G172" s="24"/>
      <c r="I172" s="24"/>
      <c r="K172" s="6"/>
      <c r="O172" s="45"/>
      <c r="Q172" s="24"/>
      <c r="S172" s="24"/>
      <c r="U172" s="24"/>
    </row>
    <row r="173" spans="1:22" ht="15.5" x14ac:dyDescent="0.35">
      <c r="B173" s="20" t="s">
        <v>56</v>
      </c>
      <c r="C173" s="45"/>
      <c r="G173" s="24"/>
      <c r="I173" s="24"/>
      <c r="K173" s="6"/>
      <c r="O173" s="45"/>
      <c r="Q173" s="24"/>
      <c r="S173" s="24"/>
      <c r="U173" s="24"/>
    </row>
    <row r="174" spans="1:22" s="33" customFormat="1" ht="15.5" x14ac:dyDescent="0.35">
      <c r="A174" s="25" t="s">
        <v>20</v>
      </c>
      <c r="B174" s="26"/>
      <c r="C174" s="27">
        <f t="shared" ref="C174:C179" si="84">O174+E174</f>
        <v>2532</v>
      </c>
      <c r="E174" s="28">
        <v>1317</v>
      </c>
      <c r="F174" s="33">
        <v>1270</v>
      </c>
      <c r="G174" s="31">
        <f t="shared" ref="G174:G179" si="85">F174/E174</f>
        <v>0.96431283219438113</v>
      </c>
      <c r="H174" s="33">
        <v>25</v>
      </c>
      <c r="I174" s="31">
        <f t="shared" ref="I174:I179" si="86">H174/E174</f>
        <v>1.8982536066818528E-2</v>
      </c>
      <c r="J174" s="33">
        <v>22</v>
      </c>
      <c r="K174" s="32">
        <f t="shared" ref="K174:K179" si="87">J174/E174</f>
        <v>1.6704631738800303E-2</v>
      </c>
      <c r="M174" s="32"/>
      <c r="O174" s="27">
        <v>1215</v>
      </c>
      <c r="P174" s="33">
        <v>1156</v>
      </c>
      <c r="Q174" s="31">
        <f t="shared" ref="Q174:Q179" si="88">P174/O174</f>
        <v>0.95144032921810695</v>
      </c>
      <c r="R174" s="33">
        <v>59</v>
      </c>
      <c r="S174" s="31">
        <f t="shared" ref="S174:S179" si="89">R174/O174</f>
        <v>4.8559670781893001E-2</v>
      </c>
      <c r="U174" s="31"/>
    </row>
    <row r="175" spans="1:22" s="42" customFormat="1" ht="15.5" x14ac:dyDescent="0.35">
      <c r="A175" s="34" t="s">
        <v>21</v>
      </c>
      <c r="B175" s="35"/>
      <c r="C175" s="36">
        <f t="shared" si="84"/>
        <v>2153</v>
      </c>
      <c r="D175" s="37"/>
      <c r="E175" s="38">
        <v>1154</v>
      </c>
      <c r="F175" s="39">
        <v>1142</v>
      </c>
      <c r="G175" s="40">
        <f t="shared" si="85"/>
        <v>0.9896013864818024</v>
      </c>
      <c r="H175" s="39">
        <v>10</v>
      </c>
      <c r="I175" s="40">
        <f t="shared" si="86"/>
        <v>8.6655112651646445E-3</v>
      </c>
      <c r="J175" s="39">
        <v>2</v>
      </c>
      <c r="K175" s="41">
        <f t="shared" si="87"/>
        <v>1.7331022530329288E-3</v>
      </c>
      <c r="L175" s="39"/>
      <c r="M175" s="40"/>
      <c r="O175" s="38">
        <v>999</v>
      </c>
      <c r="P175" s="39">
        <v>984</v>
      </c>
      <c r="Q175" s="40">
        <f t="shared" si="88"/>
        <v>0.98498498498498499</v>
      </c>
      <c r="R175" s="42">
        <v>15</v>
      </c>
      <c r="S175" s="40">
        <f t="shared" si="89"/>
        <v>1.5015015015015015E-2</v>
      </c>
    </row>
    <row r="176" spans="1:22" s="47" customFormat="1" ht="15.5" x14ac:dyDescent="0.35">
      <c r="A176" s="43">
        <v>2019</v>
      </c>
      <c r="B176" s="46"/>
      <c r="C176" s="27">
        <f t="shared" si="84"/>
        <v>120</v>
      </c>
      <c r="D176" s="33"/>
      <c r="E176" s="28">
        <v>54</v>
      </c>
      <c r="F176" s="33">
        <v>54</v>
      </c>
      <c r="G176" s="31">
        <f t="shared" si="85"/>
        <v>1</v>
      </c>
      <c r="H176" s="33">
        <v>0</v>
      </c>
      <c r="I176" s="31">
        <f t="shared" si="86"/>
        <v>0</v>
      </c>
      <c r="J176" s="33">
        <v>0</v>
      </c>
      <c r="K176" s="32">
        <f t="shared" si="87"/>
        <v>0</v>
      </c>
      <c r="L176" s="33">
        <v>0</v>
      </c>
      <c r="M176" s="32">
        <f>L176/E176</f>
        <v>0</v>
      </c>
      <c r="N176" s="33"/>
      <c r="O176" s="27">
        <v>66</v>
      </c>
      <c r="P176" s="33">
        <v>66</v>
      </c>
      <c r="Q176" s="31">
        <f t="shared" si="88"/>
        <v>1</v>
      </c>
      <c r="R176" s="33">
        <v>0</v>
      </c>
      <c r="S176" s="31">
        <f t="shared" si="89"/>
        <v>0</v>
      </c>
      <c r="T176" s="33">
        <v>0</v>
      </c>
      <c r="U176" s="31">
        <f>T176/O176</f>
        <v>0</v>
      </c>
    </row>
    <row r="177" spans="1:22" s="42" customFormat="1" ht="15.5" x14ac:dyDescent="0.35">
      <c r="A177" s="34" t="s">
        <v>26</v>
      </c>
      <c r="B177" s="35"/>
      <c r="C177" s="36">
        <f t="shared" si="84"/>
        <v>4495</v>
      </c>
      <c r="E177" s="37">
        <v>2752</v>
      </c>
      <c r="F177" s="42">
        <v>2640</v>
      </c>
      <c r="G177" s="40">
        <f t="shared" si="85"/>
        <v>0.95930232558139539</v>
      </c>
      <c r="H177" s="42">
        <v>98</v>
      </c>
      <c r="I177" s="40">
        <f t="shared" si="86"/>
        <v>3.5610465116279071E-2</v>
      </c>
      <c r="J177" s="42">
        <v>14</v>
      </c>
      <c r="K177" s="41">
        <f t="shared" si="87"/>
        <v>5.0872093023255818E-3</v>
      </c>
      <c r="L177" s="42">
        <v>0</v>
      </c>
      <c r="M177" s="41">
        <f>L177/E177</f>
        <v>0</v>
      </c>
      <c r="O177" s="36">
        <v>1743</v>
      </c>
      <c r="P177" s="42">
        <v>1651</v>
      </c>
      <c r="Q177" s="40">
        <f t="shared" si="88"/>
        <v>0.94721744119334483</v>
      </c>
      <c r="R177" s="42">
        <v>92</v>
      </c>
      <c r="S177" s="40">
        <f t="shared" si="89"/>
        <v>5.2782558806655194E-2</v>
      </c>
      <c r="T177" s="42">
        <v>0</v>
      </c>
      <c r="U177" s="40">
        <f>T177/O177</f>
        <v>0</v>
      </c>
      <c r="V177" s="39"/>
    </row>
    <row r="178" spans="1:22" s="33" customFormat="1" ht="15.5" x14ac:dyDescent="0.35">
      <c r="A178" s="25" t="s">
        <v>23</v>
      </c>
      <c r="B178" s="26"/>
      <c r="C178" s="27">
        <f t="shared" si="84"/>
        <v>2098</v>
      </c>
      <c r="E178" s="28">
        <v>1324</v>
      </c>
      <c r="F178" s="33">
        <v>1316</v>
      </c>
      <c r="G178" s="31">
        <f t="shared" si="85"/>
        <v>0.9939577039274925</v>
      </c>
      <c r="H178" s="33">
        <v>3</v>
      </c>
      <c r="I178" s="31">
        <f t="shared" si="86"/>
        <v>2.2658610271903325E-3</v>
      </c>
      <c r="J178" s="33">
        <v>5</v>
      </c>
      <c r="K178" s="32">
        <f t="shared" si="87"/>
        <v>3.7764350453172208E-3</v>
      </c>
      <c r="L178" s="33">
        <v>0</v>
      </c>
      <c r="M178" s="32">
        <f>L178/E178</f>
        <v>0</v>
      </c>
      <c r="O178" s="27">
        <v>774</v>
      </c>
      <c r="P178" s="33">
        <v>774</v>
      </c>
      <c r="Q178" s="31">
        <f t="shared" si="88"/>
        <v>1</v>
      </c>
      <c r="R178" s="33">
        <v>0</v>
      </c>
      <c r="S178" s="31">
        <f t="shared" si="89"/>
        <v>0</v>
      </c>
      <c r="T178" s="33">
        <v>0</v>
      </c>
      <c r="U178" s="31">
        <f>T178/O178</f>
        <v>0</v>
      </c>
    </row>
    <row r="179" spans="1:22" s="42" customFormat="1" ht="15.5" x14ac:dyDescent="0.35">
      <c r="A179" s="34" t="s">
        <v>24</v>
      </c>
      <c r="B179" s="35"/>
      <c r="C179" s="36">
        <f t="shared" si="84"/>
        <v>2351</v>
      </c>
      <c r="E179" s="37">
        <v>1569</v>
      </c>
      <c r="F179" s="42">
        <v>1568</v>
      </c>
      <c r="G179" s="40">
        <f t="shared" si="85"/>
        <v>0.99936265137029956</v>
      </c>
      <c r="H179" s="42">
        <v>1</v>
      </c>
      <c r="I179" s="40">
        <f t="shared" si="86"/>
        <v>6.3734862970044612E-4</v>
      </c>
      <c r="J179" s="42">
        <v>0</v>
      </c>
      <c r="K179" s="41">
        <f t="shared" si="87"/>
        <v>0</v>
      </c>
      <c r="L179" s="42">
        <v>0</v>
      </c>
      <c r="M179" s="41">
        <f>L179/E179</f>
        <v>0</v>
      </c>
      <c r="O179" s="36">
        <v>782</v>
      </c>
      <c r="P179" s="42">
        <v>780</v>
      </c>
      <c r="Q179" s="40">
        <f t="shared" si="88"/>
        <v>0.99744245524296671</v>
      </c>
      <c r="R179" s="42">
        <v>2</v>
      </c>
      <c r="S179" s="40">
        <f t="shared" si="89"/>
        <v>2.5575447570332483E-3</v>
      </c>
      <c r="T179" s="42">
        <v>0</v>
      </c>
      <c r="U179" s="40">
        <f>T179/O179</f>
        <v>0</v>
      </c>
    </row>
    <row r="180" spans="1:22" ht="15.5" x14ac:dyDescent="0.35">
      <c r="C180" s="45"/>
      <c r="G180" s="24"/>
      <c r="I180" s="24"/>
      <c r="K180" s="6"/>
      <c r="O180" s="45"/>
      <c r="Q180" s="24"/>
      <c r="S180" s="24"/>
      <c r="U180" s="24"/>
    </row>
    <row r="181" spans="1:22" ht="15.5" x14ac:dyDescent="0.35">
      <c r="B181" s="20" t="s">
        <v>57</v>
      </c>
      <c r="C181" s="45"/>
      <c r="G181" s="24"/>
      <c r="I181" s="24"/>
      <c r="K181" s="6"/>
      <c r="O181" s="45"/>
      <c r="Q181" s="24"/>
      <c r="S181" s="24"/>
      <c r="U181" s="24"/>
    </row>
    <row r="182" spans="1:22" s="33" customFormat="1" ht="15.5" x14ac:dyDescent="0.35">
      <c r="A182" s="25" t="s">
        <v>20</v>
      </c>
      <c r="B182" s="26"/>
      <c r="C182" s="27">
        <f t="shared" ref="C182:C187" si="90">O182+E182</f>
        <v>1959</v>
      </c>
      <c r="E182" s="28">
        <v>1143</v>
      </c>
      <c r="F182" s="33">
        <v>1054</v>
      </c>
      <c r="G182" s="31">
        <f t="shared" ref="G182:G187" si="91">F182/E182</f>
        <v>0.92213473315835526</v>
      </c>
      <c r="H182" s="33">
        <v>83</v>
      </c>
      <c r="I182" s="31">
        <f t="shared" ref="I182:I187" si="92">H182/E182</f>
        <v>7.2615923009623801E-2</v>
      </c>
      <c r="J182" s="33">
        <v>6</v>
      </c>
      <c r="K182" s="32">
        <f t="shared" ref="K182:K187" si="93">J182/E182</f>
        <v>5.2493438320209973E-3</v>
      </c>
      <c r="M182" s="32"/>
      <c r="O182" s="27">
        <v>816</v>
      </c>
      <c r="P182" s="33">
        <v>683</v>
      </c>
      <c r="Q182" s="31">
        <f t="shared" ref="Q182:Q187" si="94">P182/O182</f>
        <v>0.83700980392156865</v>
      </c>
      <c r="R182" s="33">
        <v>133</v>
      </c>
      <c r="S182" s="31">
        <f t="shared" ref="S182:S187" si="95">R182/O182</f>
        <v>0.16299019607843138</v>
      </c>
      <c r="U182" s="31"/>
    </row>
    <row r="183" spans="1:22" s="42" customFormat="1" ht="15.5" x14ac:dyDescent="0.35">
      <c r="A183" s="34" t="s">
        <v>21</v>
      </c>
      <c r="B183" s="35"/>
      <c r="C183" s="36">
        <f t="shared" si="90"/>
        <v>2762</v>
      </c>
      <c r="D183" s="37"/>
      <c r="E183" s="38">
        <v>1627</v>
      </c>
      <c r="F183" s="39">
        <v>1531</v>
      </c>
      <c r="G183" s="40">
        <f t="shared" si="91"/>
        <v>0.94099569760295021</v>
      </c>
      <c r="H183" s="39">
        <v>91</v>
      </c>
      <c r="I183" s="40">
        <f t="shared" si="92"/>
        <v>5.5931161647203444E-2</v>
      </c>
      <c r="J183" s="39">
        <v>5</v>
      </c>
      <c r="K183" s="41">
        <f t="shared" si="93"/>
        <v>3.0731407498463428E-3</v>
      </c>
      <c r="L183" s="39"/>
      <c r="M183" s="40"/>
      <c r="O183" s="38">
        <v>1135</v>
      </c>
      <c r="P183" s="39">
        <v>1054</v>
      </c>
      <c r="Q183" s="40">
        <f t="shared" si="94"/>
        <v>0.9286343612334802</v>
      </c>
      <c r="R183" s="42">
        <v>81</v>
      </c>
      <c r="S183" s="40">
        <f t="shared" si="95"/>
        <v>7.1365638766519829E-2</v>
      </c>
    </row>
    <row r="184" spans="1:22" s="47" customFormat="1" ht="15.5" x14ac:dyDescent="0.35">
      <c r="A184" s="43">
        <v>2019</v>
      </c>
      <c r="B184" s="46"/>
      <c r="C184" s="27">
        <f t="shared" si="90"/>
        <v>258</v>
      </c>
      <c r="D184" s="33"/>
      <c r="E184" s="28">
        <v>136</v>
      </c>
      <c r="F184" s="33">
        <v>126</v>
      </c>
      <c r="G184" s="31">
        <f t="shared" si="91"/>
        <v>0.92647058823529416</v>
      </c>
      <c r="H184" s="33">
        <v>10</v>
      </c>
      <c r="I184" s="31">
        <f t="shared" si="92"/>
        <v>7.3529411764705885E-2</v>
      </c>
      <c r="J184" s="33">
        <v>0</v>
      </c>
      <c r="K184" s="32">
        <f t="shared" si="93"/>
        <v>0</v>
      </c>
      <c r="L184" s="33">
        <v>0</v>
      </c>
      <c r="M184" s="32">
        <f>L184/E184</f>
        <v>0</v>
      </c>
      <c r="N184" s="33"/>
      <c r="O184" s="27">
        <v>122</v>
      </c>
      <c r="P184" s="33">
        <v>113</v>
      </c>
      <c r="Q184" s="31">
        <f t="shared" si="94"/>
        <v>0.92622950819672134</v>
      </c>
      <c r="R184" s="33">
        <v>9</v>
      </c>
      <c r="S184" s="31">
        <f t="shared" si="95"/>
        <v>7.3770491803278687E-2</v>
      </c>
      <c r="T184" s="33">
        <v>0</v>
      </c>
      <c r="U184" s="31">
        <f>T184/O184</f>
        <v>0</v>
      </c>
    </row>
    <row r="185" spans="1:22" s="42" customFormat="1" ht="15.5" x14ac:dyDescent="0.35">
      <c r="A185" s="34" t="s">
        <v>26</v>
      </c>
      <c r="B185" s="35"/>
      <c r="C185" s="36">
        <f t="shared" si="90"/>
        <v>5992</v>
      </c>
      <c r="E185" s="37">
        <v>3845</v>
      </c>
      <c r="F185" s="42">
        <v>3325</v>
      </c>
      <c r="G185" s="40">
        <f t="shared" si="91"/>
        <v>0.86475942782834847</v>
      </c>
      <c r="H185" s="42">
        <v>368</v>
      </c>
      <c r="I185" s="40">
        <f t="shared" si="92"/>
        <v>9.5708712613784136E-2</v>
      </c>
      <c r="J185" s="42">
        <v>152</v>
      </c>
      <c r="K185" s="41">
        <f t="shared" si="93"/>
        <v>3.9531859557867359E-2</v>
      </c>
      <c r="L185" s="42">
        <v>0</v>
      </c>
      <c r="M185" s="41">
        <f>L185/E185</f>
        <v>0</v>
      </c>
      <c r="O185" s="36">
        <v>2147</v>
      </c>
      <c r="P185" s="42">
        <v>1769</v>
      </c>
      <c r="Q185" s="40">
        <f t="shared" si="94"/>
        <v>0.82394038192827201</v>
      </c>
      <c r="R185" s="42">
        <v>378</v>
      </c>
      <c r="S185" s="40">
        <f t="shared" si="95"/>
        <v>0.17605961807172799</v>
      </c>
      <c r="T185" s="42">
        <v>0</v>
      </c>
      <c r="U185" s="40">
        <f>T185/O185</f>
        <v>0</v>
      </c>
      <c r="V185" s="39"/>
    </row>
    <row r="186" spans="1:22" s="33" customFormat="1" ht="15.5" x14ac:dyDescent="0.35">
      <c r="A186" s="25" t="s">
        <v>23</v>
      </c>
      <c r="B186" s="26"/>
      <c r="C186" s="27">
        <f t="shared" si="90"/>
        <v>1683</v>
      </c>
      <c r="E186" s="28">
        <v>1183</v>
      </c>
      <c r="F186" s="33">
        <v>919</v>
      </c>
      <c r="G186" s="31">
        <f t="shared" si="91"/>
        <v>0.77683854606931535</v>
      </c>
      <c r="H186" s="33">
        <v>121</v>
      </c>
      <c r="I186" s="31">
        <f t="shared" si="92"/>
        <v>0.10228233305156383</v>
      </c>
      <c r="J186" s="33">
        <v>105</v>
      </c>
      <c r="K186" s="32">
        <f t="shared" si="93"/>
        <v>8.8757396449704137E-2</v>
      </c>
      <c r="L186" s="33">
        <v>38</v>
      </c>
      <c r="M186" s="32">
        <f>L186/E186</f>
        <v>3.2121724429416736E-2</v>
      </c>
      <c r="O186" s="27">
        <v>500</v>
      </c>
      <c r="P186" s="33">
        <v>353</v>
      </c>
      <c r="Q186" s="31">
        <f t="shared" si="94"/>
        <v>0.70599999999999996</v>
      </c>
      <c r="R186" s="33">
        <v>115</v>
      </c>
      <c r="S186" s="31">
        <f t="shared" si="95"/>
        <v>0.23</v>
      </c>
      <c r="T186" s="33">
        <v>32</v>
      </c>
      <c r="U186" s="31">
        <f>T186/O186</f>
        <v>6.4000000000000001E-2</v>
      </c>
    </row>
    <row r="187" spans="1:22" s="42" customFormat="1" ht="15.5" x14ac:dyDescent="0.35">
      <c r="A187" s="34" t="s">
        <v>24</v>
      </c>
      <c r="B187" s="35"/>
      <c r="C187" s="36">
        <f t="shared" si="90"/>
        <v>1964</v>
      </c>
      <c r="E187" s="37">
        <v>1147</v>
      </c>
      <c r="F187" s="42">
        <v>1033</v>
      </c>
      <c r="G187" s="40">
        <f t="shared" si="91"/>
        <v>0.90061028770706186</v>
      </c>
      <c r="H187" s="42">
        <v>50</v>
      </c>
      <c r="I187" s="40">
        <f t="shared" si="92"/>
        <v>4.3591979075850044E-2</v>
      </c>
      <c r="J187" s="42">
        <v>54</v>
      </c>
      <c r="K187" s="41">
        <f t="shared" si="93"/>
        <v>4.7079337401918046E-2</v>
      </c>
      <c r="L187" s="42">
        <v>10</v>
      </c>
      <c r="M187" s="41">
        <f>L187/E187</f>
        <v>8.7183958151700082E-3</v>
      </c>
      <c r="O187" s="36">
        <v>817</v>
      </c>
      <c r="P187" s="42">
        <v>686</v>
      </c>
      <c r="Q187" s="40">
        <f t="shared" si="94"/>
        <v>0.83965728274173812</v>
      </c>
      <c r="R187" s="42">
        <v>129</v>
      </c>
      <c r="S187" s="40">
        <f t="shared" si="95"/>
        <v>0.15789473684210525</v>
      </c>
      <c r="T187" s="42">
        <v>2</v>
      </c>
      <c r="U187" s="40">
        <f>T187/O187</f>
        <v>2.4479804161566705E-3</v>
      </c>
    </row>
    <row r="188" spans="1:22" ht="15.5" x14ac:dyDescent="0.35">
      <c r="C188" s="45"/>
      <c r="G188" s="24"/>
      <c r="I188" s="24"/>
      <c r="K188" s="6"/>
      <c r="O188" s="45"/>
      <c r="Q188" s="24"/>
      <c r="S188" s="24"/>
      <c r="U188" s="24"/>
    </row>
    <row r="189" spans="1:22" ht="15.5" x14ac:dyDescent="0.35">
      <c r="B189" s="20" t="s">
        <v>58</v>
      </c>
      <c r="C189" s="45"/>
      <c r="G189" s="24"/>
      <c r="I189" s="24"/>
      <c r="K189" s="6"/>
      <c r="O189" s="45"/>
      <c r="Q189" s="24"/>
      <c r="S189" s="24"/>
      <c r="U189" s="24"/>
    </row>
    <row r="190" spans="1:22" s="33" customFormat="1" ht="15.5" x14ac:dyDescent="0.35">
      <c r="A190" s="25" t="s">
        <v>20</v>
      </c>
      <c r="B190" s="26"/>
      <c r="C190" s="27">
        <f t="shared" ref="C190:C195" si="96">O190+E190</f>
        <v>215</v>
      </c>
      <c r="E190" s="28">
        <v>116</v>
      </c>
      <c r="F190" s="33">
        <v>98</v>
      </c>
      <c r="G190" s="31">
        <f t="shared" ref="G190:G195" si="97">F190/E190</f>
        <v>0.84482758620689657</v>
      </c>
      <c r="H190" s="33">
        <v>15</v>
      </c>
      <c r="I190" s="31">
        <f t="shared" ref="I190:I195" si="98">H190/E190</f>
        <v>0.12931034482758622</v>
      </c>
      <c r="J190" s="33">
        <v>3</v>
      </c>
      <c r="K190" s="32">
        <f t="shared" ref="K190:K195" si="99">J190/E190</f>
        <v>2.5862068965517241E-2</v>
      </c>
      <c r="M190" s="32"/>
      <c r="O190" s="27">
        <v>99</v>
      </c>
      <c r="P190" s="33">
        <v>74</v>
      </c>
      <c r="Q190" s="31">
        <f t="shared" ref="Q190:Q195" si="100">P190/O190</f>
        <v>0.74747474747474751</v>
      </c>
      <c r="R190" s="33">
        <v>25</v>
      </c>
      <c r="S190" s="31">
        <f t="shared" ref="S190:S195" si="101">R190/O190</f>
        <v>0.25252525252525254</v>
      </c>
      <c r="U190" s="31"/>
    </row>
    <row r="191" spans="1:22" s="42" customFormat="1" ht="15.5" x14ac:dyDescent="0.35">
      <c r="A191" s="34" t="s">
        <v>21</v>
      </c>
      <c r="B191" s="35"/>
      <c r="C191" s="36">
        <f t="shared" si="96"/>
        <v>365</v>
      </c>
      <c r="D191" s="37"/>
      <c r="E191" s="38">
        <v>174</v>
      </c>
      <c r="F191" s="39">
        <v>162</v>
      </c>
      <c r="G191" s="40">
        <f t="shared" si="97"/>
        <v>0.93103448275862066</v>
      </c>
      <c r="H191" s="39">
        <v>12</v>
      </c>
      <c r="I191" s="40">
        <f t="shared" si="98"/>
        <v>6.8965517241379309E-2</v>
      </c>
      <c r="J191" s="39">
        <v>0</v>
      </c>
      <c r="K191" s="41">
        <f t="shared" si="99"/>
        <v>0</v>
      </c>
      <c r="L191" s="39"/>
      <c r="M191" s="40"/>
      <c r="O191" s="38">
        <v>191</v>
      </c>
      <c r="P191" s="39">
        <v>168</v>
      </c>
      <c r="Q191" s="40">
        <f t="shared" si="100"/>
        <v>0.87958115183246077</v>
      </c>
      <c r="R191" s="42">
        <v>23</v>
      </c>
      <c r="S191" s="40">
        <f t="shared" si="101"/>
        <v>0.12041884816753927</v>
      </c>
    </row>
    <row r="192" spans="1:22" s="47" customFormat="1" ht="15.5" x14ac:dyDescent="0.35">
      <c r="A192" s="43">
        <v>2019</v>
      </c>
      <c r="B192" s="46"/>
      <c r="C192" s="27">
        <f t="shared" si="96"/>
        <v>33</v>
      </c>
      <c r="D192" s="33"/>
      <c r="E192" s="28">
        <v>16</v>
      </c>
      <c r="F192" s="33">
        <v>16</v>
      </c>
      <c r="G192" s="31">
        <f t="shared" si="97"/>
        <v>1</v>
      </c>
      <c r="H192" s="33">
        <v>0</v>
      </c>
      <c r="I192" s="31">
        <f t="shared" si="98"/>
        <v>0</v>
      </c>
      <c r="J192" s="33">
        <v>0</v>
      </c>
      <c r="K192" s="32">
        <f t="shared" si="99"/>
        <v>0</v>
      </c>
      <c r="L192" s="33">
        <v>0</v>
      </c>
      <c r="M192" s="32">
        <f>L192/E192</f>
        <v>0</v>
      </c>
      <c r="N192" s="33"/>
      <c r="O192" s="27">
        <v>17</v>
      </c>
      <c r="P192" s="33">
        <v>16</v>
      </c>
      <c r="Q192" s="31">
        <f t="shared" si="100"/>
        <v>0.94117647058823528</v>
      </c>
      <c r="R192" s="33">
        <v>1</v>
      </c>
      <c r="S192" s="31">
        <f t="shared" si="101"/>
        <v>5.8823529411764705E-2</v>
      </c>
      <c r="T192" s="33">
        <v>0</v>
      </c>
      <c r="U192" s="31">
        <f>T192/O192</f>
        <v>0</v>
      </c>
    </row>
    <row r="193" spans="1:22" s="42" customFormat="1" ht="15.5" x14ac:dyDescent="0.35">
      <c r="A193" s="34" t="s">
        <v>26</v>
      </c>
      <c r="B193" s="35"/>
      <c r="C193" s="36">
        <f t="shared" si="96"/>
        <v>625</v>
      </c>
      <c r="E193" s="37">
        <v>347</v>
      </c>
      <c r="F193" s="42">
        <v>317</v>
      </c>
      <c r="G193" s="40">
        <f t="shared" si="97"/>
        <v>0.91354466858789629</v>
      </c>
      <c r="H193" s="42">
        <v>22</v>
      </c>
      <c r="I193" s="40">
        <f t="shared" si="98"/>
        <v>6.3400576368876083E-2</v>
      </c>
      <c r="J193" s="42">
        <v>8</v>
      </c>
      <c r="K193" s="41">
        <f t="shared" si="99"/>
        <v>2.3054755043227664E-2</v>
      </c>
      <c r="L193" s="42">
        <v>0</v>
      </c>
      <c r="M193" s="41">
        <f>L193/E193</f>
        <v>0</v>
      </c>
      <c r="O193" s="36">
        <v>278</v>
      </c>
      <c r="P193" s="42">
        <v>266</v>
      </c>
      <c r="Q193" s="40">
        <f t="shared" si="100"/>
        <v>0.95683453237410077</v>
      </c>
      <c r="R193" s="42">
        <v>12</v>
      </c>
      <c r="S193" s="40">
        <f t="shared" si="101"/>
        <v>4.3165467625899283E-2</v>
      </c>
      <c r="T193" s="42">
        <v>0</v>
      </c>
      <c r="U193" s="40">
        <f>T193/O193</f>
        <v>0</v>
      </c>
      <c r="V193" s="39"/>
    </row>
    <row r="194" spans="1:22" s="33" customFormat="1" ht="15.5" x14ac:dyDescent="0.35">
      <c r="A194" s="25" t="s">
        <v>23</v>
      </c>
      <c r="B194" s="26"/>
      <c r="C194" s="27">
        <f t="shared" si="96"/>
        <v>233</v>
      </c>
      <c r="E194" s="28">
        <v>169</v>
      </c>
      <c r="F194" s="33">
        <v>153</v>
      </c>
      <c r="G194" s="31">
        <f t="shared" si="97"/>
        <v>0.90532544378698221</v>
      </c>
      <c r="H194" s="33">
        <v>13</v>
      </c>
      <c r="I194" s="31">
        <f t="shared" si="98"/>
        <v>7.6923076923076927E-2</v>
      </c>
      <c r="J194" s="33">
        <v>3</v>
      </c>
      <c r="K194" s="32">
        <f t="shared" si="99"/>
        <v>1.7751479289940829E-2</v>
      </c>
      <c r="L194" s="33">
        <v>0</v>
      </c>
      <c r="M194" s="32">
        <f>L194/E194</f>
        <v>0</v>
      </c>
      <c r="O194" s="27">
        <v>64</v>
      </c>
      <c r="P194" s="33">
        <v>61</v>
      </c>
      <c r="Q194" s="31">
        <f t="shared" si="100"/>
        <v>0.953125</v>
      </c>
      <c r="R194" s="33">
        <v>3</v>
      </c>
      <c r="S194" s="31">
        <f t="shared" si="101"/>
        <v>4.6875E-2</v>
      </c>
      <c r="T194" s="33">
        <v>0</v>
      </c>
      <c r="U194" s="31">
        <f>T194/O194</f>
        <v>0</v>
      </c>
    </row>
    <row r="195" spans="1:22" s="42" customFormat="1" ht="15.5" x14ac:dyDescent="0.35">
      <c r="A195" s="34" t="s">
        <v>24</v>
      </c>
      <c r="B195" s="35"/>
      <c r="C195" s="36">
        <f t="shared" si="96"/>
        <v>249</v>
      </c>
      <c r="E195" s="37">
        <v>143</v>
      </c>
      <c r="F195" s="42">
        <v>142</v>
      </c>
      <c r="G195" s="40">
        <f t="shared" si="97"/>
        <v>0.99300699300699302</v>
      </c>
      <c r="H195" s="42">
        <v>1</v>
      </c>
      <c r="I195" s="40">
        <f t="shared" si="98"/>
        <v>6.993006993006993E-3</v>
      </c>
      <c r="J195" s="42">
        <v>0</v>
      </c>
      <c r="K195" s="41">
        <f t="shared" si="99"/>
        <v>0</v>
      </c>
      <c r="M195" s="41">
        <f>L195/E195</f>
        <v>0</v>
      </c>
      <c r="O195" s="36">
        <v>106</v>
      </c>
      <c r="P195" s="42">
        <v>99</v>
      </c>
      <c r="Q195" s="40">
        <f t="shared" si="100"/>
        <v>0.93396226415094341</v>
      </c>
      <c r="R195" s="42">
        <v>7</v>
      </c>
      <c r="S195" s="40">
        <f t="shared" si="101"/>
        <v>6.6037735849056603E-2</v>
      </c>
      <c r="T195" s="42">
        <v>0</v>
      </c>
      <c r="U195" s="40">
        <f>T195/O195</f>
        <v>0</v>
      </c>
    </row>
    <row r="196" spans="1:22" ht="15.5" x14ac:dyDescent="0.35">
      <c r="C196" s="45"/>
      <c r="G196" s="24"/>
      <c r="I196" s="24"/>
      <c r="K196" s="6"/>
      <c r="O196" s="45"/>
      <c r="Q196" s="24"/>
      <c r="S196" s="24"/>
      <c r="U196" s="24"/>
    </row>
    <row r="197" spans="1:22" ht="15.5" x14ac:dyDescent="0.35">
      <c r="B197" s="20" t="s">
        <v>59</v>
      </c>
      <c r="C197" s="45"/>
      <c r="G197" s="24"/>
      <c r="I197" s="24"/>
      <c r="K197" s="6"/>
      <c r="O197" s="45"/>
      <c r="Q197" s="24"/>
      <c r="S197" s="24"/>
      <c r="U197" s="24"/>
    </row>
    <row r="198" spans="1:22" s="33" customFormat="1" ht="15.5" x14ac:dyDescent="0.35">
      <c r="A198" s="25" t="s">
        <v>20</v>
      </c>
      <c r="B198" s="26"/>
      <c r="C198" s="27">
        <f t="shared" ref="C198:C203" si="102">O198+E198</f>
        <v>114</v>
      </c>
      <c r="E198" s="28">
        <v>56</v>
      </c>
      <c r="F198" s="33">
        <v>55</v>
      </c>
      <c r="G198" s="31">
        <f>F198/E198</f>
        <v>0.9821428571428571</v>
      </c>
      <c r="H198" s="33">
        <v>1</v>
      </c>
      <c r="I198" s="31">
        <f>H198/E198</f>
        <v>1.7857142857142856E-2</v>
      </c>
      <c r="J198" s="33">
        <v>0</v>
      </c>
      <c r="K198" s="31">
        <f>J198/E198</f>
        <v>0</v>
      </c>
      <c r="M198" s="32"/>
      <c r="O198" s="27">
        <v>58</v>
      </c>
      <c r="P198" s="33">
        <v>54</v>
      </c>
      <c r="Q198" s="31">
        <f t="shared" ref="Q198:Q203" si="103">P198/O198</f>
        <v>0.93103448275862066</v>
      </c>
      <c r="R198" s="33">
        <v>4</v>
      </c>
      <c r="S198" s="31">
        <f t="shared" ref="S198:S203" si="104">R198/O198</f>
        <v>6.8965517241379309E-2</v>
      </c>
      <c r="U198" s="31"/>
    </row>
    <row r="199" spans="1:22" s="42" customFormat="1" ht="15.5" x14ac:dyDescent="0.35">
      <c r="A199" s="34" t="s">
        <v>21</v>
      </c>
      <c r="B199" s="35"/>
      <c r="C199" s="36">
        <f t="shared" si="102"/>
        <v>82</v>
      </c>
      <c r="D199" s="37"/>
      <c r="E199" s="38">
        <v>36</v>
      </c>
      <c r="F199" s="39">
        <v>35</v>
      </c>
      <c r="G199" s="40">
        <f>F199/E199</f>
        <v>0.97222222222222221</v>
      </c>
      <c r="H199" s="39">
        <v>1</v>
      </c>
      <c r="I199" s="40">
        <f>H199/E199</f>
        <v>2.7777777777777776E-2</v>
      </c>
      <c r="J199" s="39">
        <v>1</v>
      </c>
      <c r="K199" s="40">
        <f>J199/E199</f>
        <v>2.7777777777777776E-2</v>
      </c>
      <c r="L199" s="39"/>
      <c r="M199" s="40"/>
      <c r="O199" s="38">
        <v>46</v>
      </c>
      <c r="P199" s="39">
        <v>46</v>
      </c>
      <c r="Q199" s="40">
        <f t="shared" si="103"/>
        <v>1</v>
      </c>
      <c r="R199" s="42">
        <v>0</v>
      </c>
      <c r="S199" s="40">
        <f t="shared" si="104"/>
        <v>0</v>
      </c>
    </row>
    <row r="200" spans="1:22" s="47" customFormat="1" ht="15.5" x14ac:dyDescent="0.35">
      <c r="A200" s="43">
        <v>2019</v>
      </c>
      <c r="B200" s="46"/>
      <c r="C200" s="27">
        <f t="shared" si="102"/>
        <v>3</v>
      </c>
      <c r="D200" s="33"/>
      <c r="E200" s="28">
        <v>0</v>
      </c>
      <c r="F200" s="33">
        <v>0</v>
      </c>
      <c r="G200" s="31" t="s">
        <v>28</v>
      </c>
      <c r="H200" s="33">
        <v>0</v>
      </c>
      <c r="I200" s="31" t="s">
        <v>28</v>
      </c>
      <c r="J200" s="33">
        <v>0</v>
      </c>
      <c r="K200" s="31" t="s">
        <v>28</v>
      </c>
      <c r="L200" s="33">
        <v>0</v>
      </c>
      <c r="M200" s="31" t="s">
        <v>28</v>
      </c>
      <c r="N200" s="33"/>
      <c r="O200" s="27">
        <v>3</v>
      </c>
      <c r="P200" s="33">
        <v>3</v>
      </c>
      <c r="Q200" s="31">
        <f t="shared" si="103"/>
        <v>1</v>
      </c>
      <c r="R200" s="33">
        <v>0</v>
      </c>
      <c r="S200" s="31">
        <f t="shared" si="104"/>
        <v>0</v>
      </c>
      <c r="T200" s="33">
        <v>0</v>
      </c>
      <c r="U200" s="31">
        <f>T200/O200</f>
        <v>0</v>
      </c>
    </row>
    <row r="201" spans="1:22" s="42" customFormat="1" ht="15.5" x14ac:dyDescent="0.35">
      <c r="A201" s="34" t="s">
        <v>26</v>
      </c>
      <c r="B201" s="35"/>
      <c r="C201" s="36">
        <f t="shared" si="102"/>
        <v>226</v>
      </c>
      <c r="E201" s="37">
        <v>123</v>
      </c>
      <c r="F201" s="42">
        <v>122</v>
      </c>
      <c r="G201" s="40">
        <f>F201/E201</f>
        <v>0.99186991869918695</v>
      </c>
      <c r="H201" s="42">
        <v>1</v>
      </c>
      <c r="I201" s="40">
        <f>H201/E201</f>
        <v>8.130081300813009E-3</v>
      </c>
      <c r="J201" s="42">
        <v>0</v>
      </c>
      <c r="K201" s="41">
        <f>J201/E201</f>
        <v>0</v>
      </c>
      <c r="L201" s="42">
        <v>0</v>
      </c>
      <c r="M201" s="41">
        <f>L201/E201</f>
        <v>0</v>
      </c>
      <c r="O201" s="36">
        <v>103</v>
      </c>
      <c r="P201" s="42">
        <v>103</v>
      </c>
      <c r="Q201" s="40">
        <f t="shared" si="103"/>
        <v>1</v>
      </c>
      <c r="R201" s="42">
        <v>0</v>
      </c>
      <c r="S201" s="40">
        <f t="shared" si="104"/>
        <v>0</v>
      </c>
      <c r="T201" s="42">
        <v>0</v>
      </c>
      <c r="U201" s="40">
        <f>T201/O201</f>
        <v>0</v>
      </c>
      <c r="V201" s="39"/>
    </row>
    <row r="202" spans="1:22" s="33" customFormat="1" ht="15.5" x14ac:dyDescent="0.35">
      <c r="A202" s="25" t="s">
        <v>23</v>
      </c>
      <c r="B202" s="26"/>
      <c r="C202" s="27">
        <f t="shared" si="102"/>
        <v>128</v>
      </c>
      <c r="E202" s="28">
        <v>73</v>
      </c>
      <c r="F202" s="33">
        <v>73</v>
      </c>
      <c r="G202" s="31">
        <f>F202/E202</f>
        <v>1</v>
      </c>
      <c r="H202" s="33">
        <v>0</v>
      </c>
      <c r="I202" s="31">
        <f>H202/E202</f>
        <v>0</v>
      </c>
      <c r="J202" s="33">
        <v>0</v>
      </c>
      <c r="K202" s="32">
        <f>J202/E202</f>
        <v>0</v>
      </c>
      <c r="L202" s="33">
        <v>0</v>
      </c>
      <c r="M202" s="32">
        <f>L202/E202</f>
        <v>0</v>
      </c>
      <c r="O202" s="27">
        <v>55</v>
      </c>
      <c r="P202" s="33">
        <v>55</v>
      </c>
      <c r="Q202" s="31">
        <f t="shared" si="103"/>
        <v>1</v>
      </c>
      <c r="R202" s="33">
        <v>0</v>
      </c>
      <c r="S202" s="31">
        <f t="shared" si="104"/>
        <v>0</v>
      </c>
      <c r="T202" s="33">
        <v>0</v>
      </c>
      <c r="U202" s="31">
        <f>T202/O202</f>
        <v>0</v>
      </c>
    </row>
    <row r="203" spans="1:22" s="42" customFormat="1" ht="15.5" x14ac:dyDescent="0.35">
      <c r="A203" s="34" t="s">
        <v>24</v>
      </c>
      <c r="B203" s="35"/>
      <c r="C203" s="36">
        <f t="shared" si="102"/>
        <v>170</v>
      </c>
      <c r="E203" s="37">
        <v>101</v>
      </c>
      <c r="F203" s="42">
        <v>101</v>
      </c>
      <c r="G203" s="40">
        <f>F203/E203</f>
        <v>1</v>
      </c>
      <c r="H203" s="42">
        <v>0</v>
      </c>
      <c r="I203" s="40">
        <f>H203/E203</f>
        <v>0</v>
      </c>
      <c r="J203" s="42">
        <v>0</v>
      </c>
      <c r="K203" s="41">
        <f>J203/E203</f>
        <v>0</v>
      </c>
      <c r="L203" s="42">
        <v>0</v>
      </c>
      <c r="M203" s="41">
        <f>L203/E203</f>
        <v>0</v>
      </c>
      <c r="O203" s="36">
        <v>69</v>
      </c>
      <c r="P203" s="42">
        <v>69</v>
      </c>
      <c r="Q203" s="40">
        <f t="shared" si="103"/>
        <v>1</v>
      </c>
      <c r="R203" s="42">
        <v>0</v>
      </c>
      <c r="S203" s="40">
        <f t="shared" si="104"/>
        <v>0</v>
      </c>
      <c r="T203" s="42">
        <v>0</v>
      </c>
      <c r="U203" s="40">
        <f>T203/O203</f>
        <v>0</v>
      </c>
    </row>
    <row r="204" spans="1:22" ht="15.5" x14ac:dyDescent="0.35">
      <c r="C204" s="45"/>
      <c r="G204" s="24"/>
      <c r="I204" s="24"/>
      <c r="K204" s="6"/>
      <c r="O204" s="45"/>
      <c r="Q204" s="24"/>
      <c r="S204" s="24"/>
      <c r="U204" s="24"/>
    </row>
    <row r="205" spans="1:22" ht="15.5" x14ac:dyDescent="0.35">
      <c r="B205" s="20" t="s">
        <v>60</v>
      </c>
      <c r="C205" s="45"/>
      <c r="G205" s="24"/>
      <c r="I205" s="24"/>
      <c r="K205" s="6"/>
      <c r="O205" s="45"/>
      <c r="Q205" s="24"/>
      <c r="S205" s="24"/>
      <c r="U205" s="24"/>
    </row>
    <row r="206" spans="1:22" s="33" customFormat="1" ht="15.5" x14ac:dyDescent="0.35">
      <c r="A206" s="25" t="s">
        <v>20</v>
      </c>
      <c r="B206" s="26"/>
      <c r="C206" s="27">
        <f t="shared" ref="C206:C211" si="105">O206+E206</f>
        <v>122</v>
      </c>
      <c r="E206" s="28">
        <v>76</v>
      </c>
      <c r="F206" s="33">
        <v>76</v>
      </c>
      <c r="G206" s="31">
        <f t="shared" ref="G206:G211" si="106">F206/E206</f>
        <v>1</v>
      </c>
      <c r="H206" s="33">
        <v>0</v>
      </c>
      <c r="I206" s="31">
        <f t="shared" ref="I206:I211" si="107">H206/E206</f>
        <v>0</v>
      </c>
      <c r="J206" s="33">
        <v>0</v>
      </c>
      <c r="K206" s="32">
        <f t="shared" ref="K206:K211" si="108">J206/E206</f>
        <v>0</v>
      </c>
      <c r="M206" s="32"/>
      <c r="O206" s="27">
        <v>46</v>
      </c>
      <c r="P206" s="33">
        <v>46</v>
      </c>
      <c r="Q206" s="31">
        <f t="shared" ref="Q206:Q211" si="109">P206/O206</f>
        <v>1</v>
      </c>
      <c r="R206" s="33">
        <v>0</v>
      </c>
      <c r="S206" s="31">
        <f t="shared" ref="S206:S211" si="110">R206/O206</f>
        <v>0</v>
      </c>
      <c r="U206" s="31"/>
    </row>
    <row r="207" spans="1:22" s="42" customFormat="1" ht="15.5" x14ac:dyDescent="0.35">
      <c r="A207" s="34" t="s">
        <v>21</v>
      </c>
      <c r="B207" s="35"/>
      <c r="C207" s="36">
        <f t="shared" si="105"/>
        <v>192</v>
      </c>
      <c r="D207" s="37"/>
      <c r="E207" s="38">
        <v>115</v>
      </c>
      <c r="F207" s="39">
        <v>114</v>
      </c>
      <c r="G207" s="40">
        <f t="shared" si="106"/>
        <v>0.99130434782608701</v>
      </c>
      <c r="H207" s="39">
        <v>1</v>
      </c>
      <c r="I207" s="40">
        <f t="shared" si="107"/>
        <v>8.6956521739130436E-3</v>
      </c>
      <c r="J207" s="39">
        <v>0</v>
      </c>
      <c r="K207" s="41">
        <f t="shared" si="108"/>
        <v>0</v>
      </c>
      <c r="L207" s="39"/>
      <c r="M207" s="40"/>
      <c r="O207" s="38">
        <v>77</v>
      </c>
      <c r="P207" s="39">
        <v>77</v>
      </c>
      <c r="Q207" s="40">
        <f t="shared" si="109"/>
        <v>1</v>
      </c>
      <c r="R207" s="42">
        <v>0</v>
      </c>
      <c r="S207" s="40">
        <f t="shared" si="110"/>
        <v>0</v>
      </c>
    </row>
    <row r="208" spans="1:22" s="47" customFormat="1" ht="15.5" x14ac:dyDescent="0.35">
      <c r="A208" s="43">
        <v>2019</v>
      </c>
      <c r="B208" s="46"/>
      <c r="C208" s="27">
        <f t="shared" si="105"/>
        <v>15</v>
      </c>
      <c r="D208" s="33"/>
      <c r="E208" s="28">
        <v>13</v>
      </c>
      <c r="F208" s="33">
        <v>13</v>
      </c>
      <c r="G208" s="31">
        <f t="shared" si="106"/>
        <v>1</v>
      </c>
      <c r="H208" s="33">
        <v>0</v>
      </c>
      <c r="I208" s="31">
        <f t="shared" si="107"/>
        <v>0</v>
      </c>
      <c r="J208" s="33">
        <v>0</v>
      </c>
      <c r="K208" s="32">
        <f t="shared" si="108"/>
        <v>0</v>
      </c>
      <c r="L208" s="33">
        <v>0</v>
      </c>
      <c r="M208" s="32">
        <f>L208/E208</f>
        <v>0</v>
      </c>
      <c r="N208" s="33"/>
      <c r="O208" s="27">
        <v>2</v>
      </c>
      <c r="P208" s="33">
        <v>2</v>
      </c>
      <c r="Q208" s="31">
        <f t="shared" si="109"/>
        <v>1</v>
      </c>
      <c r="R208" s="33">
        <v>0</v>
      </c>
      <c r="S208" s="31">
        <f t="shared" si="110"/>
        <v>0</v>
      </c>
      <c r="T208" s="33">
        <v>0</v>
      </c>
      <c r="U208" s="31">
        <f>T208/O208</f>
        <v>0</v>
      </c>
    </row>
    <row r="209" spans="1:22" s="42" customFormat="1" ht="15.5" x14ac:dyDescent="0.35">
      <c r="A209" s="34" t="s">
        <v>26</v>
      </c>
      <c r="B209" s="35"/>
      <c r="C209" s="36">
        <f t="shared" si="105"/>
        <v>518</v>
      </c>
      <c r="E209" s="37">
        <v>342</v>
      </c>
      <c r="F209" s="42">
        <v>338</v>
      </c>
      <c r="G209" s="40">
        <f t="shared" si="106"/>
        <v>0.98830409356725146</v>
      </c>
      <c r="H209" s="42">
        <v>4</v>
      </c>
      <c r="I209" s="40">
        <f t="shared" si="107"/>
        <v>1.1695906432748537E-2</v>
      </c>
      <c r="J209" s="42">
        <v>0</v>
      </c>
      <c r="K209" s="41">
        <f t="shared" si="108"/>
        <v>0</v>
      </c>
      <c r="L209" s="42">
        <v>0</v>
      </c>
      <c r="M209" s="41">
        <f>L209/E209</f>
        <v>0</v>
      </c>
      <c r="O209" s="36">
        <v>176</v>
      </c>
      <c r="P209" s="42">
        <v>166</v>
      </c>
      <c r="Q209" s="40">
        <f t="shared" si="109"/>
        <v>0.94318181818181823</v>
      </c>
      <c r="R209" s="42">
        <v>10</v>
      </c>
      <c r="S209" s="40">
        <f t="shared" si="110"/>
        <v>5.6818181818181816E-2</v>
      </c>
      <c r="T209" s="42">
        <v>0</v>
      </c>
      <c r="U209" s="40">
        <f>T209/O209</f>
        <v>0</v>
      </c>
      <c r="V209" s="39"/>
    </row>
    <row r="210" spans="1:22" s="33" customFormat="1" ht="15.5" x14ac:dyDescent="0.35">
      <c r="A210" s="25" t="s">
        <v>23</v>
      </c>
      <c r="B210" s="26"/>
      <c r="C210" s="27">
        <f t="shared" si="105"/>
        <v>218</v>
      </c>
      <c r="E210" s="28">
        <v>157</v>
      </c>
      <c r="F210" s="33">
        <v>157</v>
      </c>
      <c r="G210" s="31">
        <f t="shared" si="106"/>
        <v>1</v>
      </c>
      <c r="H210" s="33">
        <v>0</v>
      </c>
      <c r="I210" s="31">
        <f t="shared" si="107"/>
        <v>0</v>
      </c>
      <c r="J210" s="33">
        <v>0</v>
      </c>
      <c r="K210" s="32">
        <f t="shared" si="108"/>
        <v>0</v>
      </c>
      <c r="L210" s="33">
        <v>0</v>
      </c>
      <c r="M210" s="32">
        <f>L210/E210</f>
        <v>0</v>
      </c>
      <c r="O210" s="27">
        <v>61</v>
      </c>
      <c r="P210" s="33">
        <v>61</v>
      </c>
      <c r="Q210" s="31">
        <f t="shared" si="109"/>
        <v>1</v>
      </c>
      <c r="R210" s="33">
        <v>0</v>
      </c>
      <c r="S210" s="31">
        <f t="shared" si="110"/>
        <v>0</v>
      </c>
      <c r="T210" s="33">
        <v>0</v>
      </c>
      <c r="U210" s="31">
        <f>T210/O210</f>
        <v>0</v>
      </c>
    </row>
    <row r="211" spans="1:22" s="42" customFormat="1" ht="15.5" x14ac:dyDescent="0.35">
      <c r="A211" s="34" t="s">
        <v>24</v>
      </c>
      <c r="B211" s="35"/>
      <c r="C211" s="36">
        <f t="shared" si="105"/>
        <v>213</v>
      </c>
      <c r="E211" s="37">
        <v>109</v>
      </c>
      <c r="F211" s="42">
        <v>93</v>
      </c>
      <c r="G211" s="40">
        <f t="shared" si="106"/>
        <v>0.85321100917431192</v>
      </c>
      <c r="H211" s="42">
        <v>13</v>
      </c>
      <c r="I211" s="40">
        <f t="shared" si="107"/>
        <v>0.11926605504587157</v>
      </c>
      <c r="J211" s="42">
        <v>3</v>
      </c>
      <c r="K211" s="41">
        <f t="shared" si="108"/>
        <v>2.7522935779816515E-2</v>
      </c>
      <c r="L211" s="42">
        <v>0</v>
      </c>
      <c r="M211" s="41">
        <f>L211/E211</f>
        <v>0</v>
      </c>
      <c r="O211" s="36">
        <v>104</v>
      </c>
      <c r="P211" s="42">
        <v>75</v>
      </c>
      <c r="Q211" s="40">
        <f t="shared" si="109"/>
        <v>0.72115384615384615</v>
      </c>
      <c r="R211" s="42">
        <v>29</v>
      </c>
      <c r="S211" s="40">
        <f t="shared" si="110"/>
        <v>0.27884615384615385</v>
      </c>
      <c r="T211" s="42">
        <v>0</v>
      </c>
      <c r="U211" s="40">
        <f>T211/O211</f>
        <v>0</v>
      </c>
    </row>
    <row r="212" spans="1:22" ht="15.5" x14ac:dyDescent="0.35">
      <c r="C212" s="45"/>
      <c r="G212" s="24"/>
      <c r="I212" s="24"/>
      <c r="K212" s="6"/>
      <c r="O212" s="45"/>
      <c r="Q212" s="24"/>
      <c r="S212" s="24"/>
      <c r="U212" s="24"/>
    </row>
    <row r="213" spans="1:22" ht="15.5" x14ac:dyDescent="0.35">
      <c r="B213" s="20" t="s">
        <v>61</v>
      </c>
      <c r="C213" s="45"/>
      <c r="G213" s="24"/>
      <c r="I213" s="24"/>
      <c r="K213" s="6"/>
      <c r="O213" s="45"/>
      <c r="Q213" s="24"/>
      <c r="S213" s="24"/>
      <c r="U213" s="24"/>
    </row>
    <row r="214" spans="1:22" s="33" customFormat="1" ht="15.5" x14ac:dyDescent="0.35">
      <c r="A214" s="25" t="s">
        <v>20</v>
      </c>
      <c r="B214" s="26"/>
      <c r="C214" s="27">
        <f t="shared" ref="C214:C219" si="111">O214+E214</f>
        <v>131</v>
      </c>
      <c r="E214" s="28">
        <v>96</v>
      </c>
      <c r="F214" s="33">
        <v>95</v>
      </c>
      <c r="G214" s="31">
        <f t="shared" ref="G214:G219" si="112">F214/E214</f>
        <v>0.98958333333333337</v>
      </c>
      <c r="H214" s="33">
        <v>1</v>
      </c>
      <c r="I214" s="31">
        <f t="shared" ref="I214:I219" si="113">H214/E214</f>
        <v>1.0416666666666666E-2</v>
      </c>
      <c r="J214" s="33">
        <v>0</v>
      </c>
      <c r="K214" s="32">
        <f t="shared" ref="K214:K219" si="114">J214/E214</f>
        <v>0</v>
      </c>
      <c r="M214" s="32"/>
      <c r="O214" s="27">
        <v>35</v>
      </c>
      <c r="P214" s="33">
        <v>34</v>
      </c>
      <c r="Q214" s="31">
        <f t="shared" ref="Q214:Q219" si="115">P214/O214</f>
        <v>0.97142857142857142</v>
      </c>
      <c r="R214" s="33">
        <v>1</v>
      </c>
      <c r="S214" s="31">
        <f t="shared" ref="S214:S219" si="116">R214/O214</f>
        <v>2.8571428571428571E-2</v>
      </c>
      <c r="U214" s="31"/>
    </row>
    <row r="215" spans="1:22" s="42" customFormat="1" ht="15.5" x14ac:dyDescent="0.35">
      <c r="A215" s="34" t="s">
        <v>21</v>
      </c>
      <c r="B215" s="35"/>
      <c r="C215" s="36">
        <f t="shared" si="111"/>
        <v>189</v>
      </c>
      <c r="D215" s="37"/>
      <c r="E215" s="38">
        <v>106</v>
      </c>
      <c r="F215" s="39">
        <v>106</v>
      </c>
      <c r="G215" s="40">
        <f t="shared" si="112"/>
        <v>1</v>
      </c>
      <c r="H215" s="39">
        <v>0</v>
      </c>
      <c r="I215" s="40">
        <f t="shared" si="113"/>
        <v>0</v>
      </c>
      <c r="J215" s="42">
        <v>0</v>
      </c>
      <c r="K215" s="41">
        <f t="shared" si="114"/>
        <v>0</v>
      </c>
      <c r="L215" s="39"/>
      <c r="M215" s="40"/>
      <c r="O215" s="38">
        <v>83</v>
      </c>
      <c r="P215" s="39">
        <v>82</v>
      </c>
      <c r="Q215" s="40">
        <f t="shared" si="115"/>
        <v>0.98795180722891562</v>
      </c>
      <c r="R215" s="42">
        <v>1</v>
      </c>
      <c r="S215" s="40">
        <f t="shared" si="116"/>
        <v>1.2048192771084338E-2</v>
      </c>
    </row>
    <row r="216" spans="1:22" s="47" customFormat="1" ht="15.5" x14ac:dyDescent="0.35">
      <c r="A216" s="43">
        <v>2019</v>
      </c>
      <c r="B216" s="46"/>
      <c r="C216" s="27">
        <f t="shared" si="111"/>
        <v>8</v>
      </c>
      <c r="D216" s="33"/>
      <c r="E216" s="28">
        <v>6</v>
      </c>
      <c r="F216" s="33">
        <v>6</v>
      </c>
      <c r="G216" s="31">
        <f t="shared" si="112"/>
        <v>1</v>
      </c>
      <c r="H216" s="33">
        <v>0</v>
      </c>
      <c r="I216" s="31">
        <f t="shared" si="113"/>
        <v>0</v>
      </c>
      <c r="J216" s="33">
        <v>0</v>
      </c>
      <c r="K216" s="32">
        <f t="shared" si="114"/>
        <v>0</v>
      </c>
      <c r="L216" s="33">
        <v>0</v>
      </c>
      <c r="M216" s="32">
        <f>L216/E216</f>
        <v>0</v>
      </c>
      <c r="N216" s="33"/>
      <c r="O216" s="27">
        <v>2</v>
      </c>
      <c r="P216" s="33">
        <v>2</v>
      </c>
      <c r="Q216" s="31">
        <f t="shared" si="115"/>
        <v>1</v>
      </c>
      <c r="R216" s="33">
        <v>0</v>
      </c>
      <c r="S216" s="31">
        <f t="shared" si="116"/>
        <v>0</v>
      </c>
      <c r="T216" s="33">
        <v>0</v>
      </c>
      <c r="U216" s="31">
        <f>T216/O216</f>
        <v>0</v>
      </c>
    </row>
    <row r="217" spans="1:22" s="42" customFormat="1" ht="15.5" x14ac:dyDescent="0.35">
      <c r="A217" s="34" t="s">
        <v>26</v>
      </c>
      <c r="B217" s="35"/>
      <c r="C217" s="36">
        <f t="shared" si="111"/>
        <v>447</v>
      </c>
      <c r="E217" s="37">
        <v>254</v>
      </c>
      <c r="F217" s="42">
        <v>252</v>
      </c>
      <c r="G217" s="40">
        <f t="shared" si="112"/>
        <v>0.99212598425196852</v>
      </c>
      <c r="H217" s="42">
        <v>2</v>
      </c>
      <c r="I217" s="40">
        <f t="shared" si="113"/>
        <v>7.874015748031496E-3</v>
      </c>
      <c r="J217" s="42">
        <v>0</v>
      </c>
      <c r="K217" s="41">
        <f t="shared" si="114"/>
        <v>0</v>
      </c>
      <c r="L217" s="42">
        <v>0</v>
      </c>
      <c r="M217" s="41">
        <f>L217/E217</f>
        <v>0</v>
      </c>
      <c r="O217" s="36">
        <v>193</v>
      </c>
      <c r="P217" s="42">
        <v>182</v>
      </c>
      <c r="Q217" s="40">
        <f t="shared" si="115"/>
        <v>0.94300518134715028</v>
      </c>
      <c r="R217" s="42">
        <v>11</v>
      </c>
      <c r="S217" s="40">
        <f t="shared" si="116"/>
        <v>5.6994818652849742E-2</v>
      </c>
      <c r="T217" s="42">
        <v>0</v>
      </c>
      <c r="U217" s="40">
        <f>T217/O217</f>
        <v>0</v>
      </c>
      <c r="V217" s="39"/>
    </row>
    <row r="218" spans="1:22" s="33" customFormat="1" ht="15.5" x14ac:dyDescent="0.35">
      <c r="A218" s="25" t="s">
        <v>23</v>
      </c>
      <c r="B218" s="26"/>
      <c r="C218" s="27">
        <f t="shared" si="111"/>
        <v>174</v>
      </c>
      <c r="E218" s="28">
        <v>108</v>
      </c>
      <c r="F218" s="33">
        <v>108</v>
      </c>
      <c r="G218" s="31">
        <f t="shared" si="112"/>
        <v>1</v>
      </c>
      <c r="H218" s="33">
        <v>0</v>
      </c>
      <c r="I218" s="31">
        <f t="shared" si="113"/>
        <v>0</v>
      </c>
      <c r="J218" s="33">
        <v>0</v>
      </c>
      <c r="K218" s="32">
        <f t="shared" si="114"/>
        <v>0</v>
      </c>
      <c r="L218" s="33">
        <v>0</v>
      </c>
      <c r="M218" s="32">
        <f>L218/E218</f>
        <v>0</v>
      </c>
      <c r="O218" s="27">
        <v>66</v>
      </c>
      <c r="P218" s="33">
        <v>65</v>
      </c>
      <c r="Q218" s="31">
        <f t="shared" si="115"/>
        <v>0.98484848484848486</v>
      </c>
      <c r="R218" s="33">
        <v>1</v>
      </c>
      <c r="S218" s="31">
        <f t="shared" si="116"/>
        <v>1.5151515151515152E-2</v>
      </c>
      <c r="T218" s="33">
        <v>0</v>
      </c>
      <c r="U218" s="31">
        <f>T218/O218</f>
        <v>0</v>
      </c>
    </row>
    <row r="219" spans="1:22" s="42" customFormat="1" ht="15.5" x14ac:dyDescent="0.35">
      <c r="A219" s="34" t="s">
        <v>24</v>
      </c>
      <c r="B219" s="35"/>
      <c r="C219" s="36">
        <f t="shared" si="111"/>
        <v>120</v>
      </c>
      <c r="E219" s="37">
        <v>79</v>
      </c>
      <c r="F219" s="42">
        <v>78</v>
      </c>
      <c r="G219" s="40">
        <f t="shared" si="112"/>
        <v>0.98734177215189878</v>
      </c>
      <c r="H219" s="42">
        <v>1</v>
      </c>
      <c r="I219" s="40">
        <f t="shared" si="113"/>
        <v>1.2658227848101266E-2</v>
      </c>
      <c r="J219" s="42">
        <v>0</v>
      </c>
      <c r="K219" s="41">
        <f t="shared" si="114"/>
        <v>0</v>
      </c>
      <c r="L219" s="42">
        <v>0</v>
      </c>
      <c r="M219" s="41">
        <f>L219/E219</f>
        <v>0</v>
      </c>
      <c r="O219" s="36">
        <v>41</v>
      </c>
      <c r="P219" s="42">
        <v>40</v>
      </c>
      <c r="Q219" s="40">
        <f t="shared" si="115"/>
        <v>0.97560975609756095</v>
      </c>
      <c r="R219" s="42">
        <v>1</v>
      </c>
      <c r="S219" s="40">
        <f t="shared" si="116"/>
        <v>2.4390243902439025E-2</v>
      </c>
      <c r="T219" s="42">
        <v>0</v>
      </c>
      <c r="U219" s="40">
        <f>T219/O219</f>
        <v>0</v>
      </c>
    </row>
    <row r="220" spans="1:22" ht="15.5" x14ac:dyDescent="0.35">
      <c r="C220" s="45"/>
      <c r="G220" s="24"/>
      <c r="I220" s="24"/>
      <c r="K220" s="6"/>
      <c r="O220" s="45"/>
      <c r="Q220" s="24"/>
      <c r="S220" s="24"/>
      <c r="U220" s="24"/>
    </row>
    <row r="221" spans="1:22" ht="15.5" x14ac:dyDescent="0.35">
      <c r="B221" s="4" t="s">
        <v>62</v>
      </c>
      <c r="C221" s="45"/>
      <c r="G221" s="24"/>
      <c r="I221" s="24"/>
      <c r="K221" s="6"/>
      <c r="O221" s="45"/>
      <c r="Q221" s="24"/>
      <c r="S221" s="24"/>
      <c r="U221" s="24"/>
    </row>
    <row r="222" spans="1:22" s="33" customFormat="1" ht="15.5" x14ac:dyDescent="0.35">
      <c r="A222" s="25" t="s">
        <v>20</v>
      </c>
      <c r="B222" s="26"/>
      <c r="C222" s="27">
        <f>E222+O222</f>
        <v>218</v>
      </c>
      <c r="E222" s="28">
        <v>126</v>
      </c>
      <c r="F222" s="33">
        <v>70</v>
      </c>
      <c r="G222" s="31">
        <f>F222/E222</f>
        <v>0.55555555555555558</v>
      </c>
      <c r="H222" s="33">
        <v>44</v>
      </c>
      <c r="I222" s="31">
        <f>H222/E222</f>
        <v>0.34920634920634919</v>
      </c>
      <c r="J222" s="33">
        <v>12</v>
      </c>
      <c r="K222" s="32">
        <f>J222/E222</f>
        <v>9.5238095238095233E-2</v>
      </c>
      <c r="M222" s="32"/>
      <c r="O222" s="27">
        <v>92</v>
      </c>
      <c r="P222" s="33">
        <v>65</v>
      </c>
      <c r="Q222" s="31">
        <f>P222/O222</f>
        <v>0.70652173913043481</v>
      </c>
      <c r="R222" s="33">
        <v>27</v>
      </c>
      <c r="S222" s="31">
        <f>R222/O222</f>
        <v>0.29347826086956524</v>
      </c>
      <c r="U222" s="31"/>
    </row>
    <row r="223" spans="1:22" s="42" customFormat="1" ht="15.5" x14ac:dyDescent="0.35">
      <c r="A223" s="34" t="s">
        <v>21</v>
      </c>
      <c r="B223" s="35"/>
      <c r="C223" s="36">
        <f>E223+O223</f>
        <v>41</v>
      </c>
      <c r="E223" s="37">
        <v>25</v>
      </c>
      <c r="F223" s="42">
        <v>5</v>
      </c>
      <c r="G223" s="40">
        <f>F223/E223</f>
        <v>0.2</v>
      </c>
      <c r="H223" s="42">
        <v>7</v>
      </c>
      <c r="I223" s="40">
        <f>H223/E223</f>
        <v>0.28000000000000003</v>
      </c>
      <c r="J223" s="42">
        <v>13</v>
      </c>
      <c r="K223" s="41">
        <f>J223/E223</f>
        <v>0.52</v>
      </c>
      <c r="M223" s="41"/>
      <c r="O223" s="36">
        <v>16</v>
      </c>
      <c r="P223" s="42">
        <v>6</v>
      </c>
      <c r="Q223" s="40">
        <f>P223/O223</f>
        <v>0.375</v>
      </c>
      <c r="R223" s="42">
        <v>10</v>
      </c>
      <c r="S223" s="40">
        <f>R223/O223</f>
        <v>0.625</v>
      </c>
      <c r="U223" s="40"/>
    </row>
    <row r="225" spans="1:22" ht="15.5" x14ac:dyDescent="0.35">
      <c r="B225" s="65" t="s">
        <v>63</v>
      </c>
    </row>
    <row r="226" spans="1:22" s="33" customFormat="1" ht="15.5" x14ac:dyDescent="0.35">
      <c r="A226" s="25" t="s">
        <v>20</v>
      </c>
      <c r="B226" s="66"/>
      <c r="C226" s="29">
        <f>E226+O226</f>
        <v>51194</v>
      </c>
      <c r="E226" s="28">
        <f>E12+E20+E27+E35+E48+E57+E65+E78+E92+E101+E109+E117+E125+E133+E142+E150+E158+E166+E174+E182+E190+E198+E206+E20+E222+E214</f>
        <v>30134</v>
      </c>
      <c r="F226" s="33">
        <f>F12+F20+F27+F35+F48+F57+F65+F78+F92+F101+F109+F117+F125+F133+F142+F150+F158+F166+F174+F182+F190+F198+F206+F20+F222+F214</f>
        <v>25758</v>
      </c>
      <c r="G226" s="31">
        <f t="shared" ref="G226:G231" si="117">F226/E226</f>
        <v>0.8547819738501361</v>
      </c>
      <c r="H226" s="33">
        <f>H12+H214+H20+H27+H35+H48+H57+H65+H78+H92+H101+H109+H117+H125+H133+H142+H150+H158+H166+H174+H182+H190+H198+H206+H20+H222</f>
        <v>2021</v>
      </c>
      <c r="I226" s="31">
        <f t="shared" ref="I226:I231" si="118">H226/E226</f>
        <v>6.7067100285391923E-2</v>
      </c>
      <c r="J226" s="33">
        <f>J12+J214+J20+J27+J35+J48+J57+J65+J78+J92+J101+J109+J117+J125+J133+J142+J150+J158+J166+J174+J182+J190+J198+J206+J20+J222</f>
        <v>2155</v>
      </c>
      <c r="K226" s="32">
        <f t="shared" ref="K226:K231" si="119">J226/E226</f>
        <v>7.1513904559633634E-2</v>
      </c>
      <c r="M226" s="32"/>
      <c r="O226" s="28">
        <f>O12+O20+O27+O35+O48+O57+O65+O78+O92+O101+O109+O117+O125+O133+O142+O150+O158+O166+O174+O182+O190+O198+O206+O20+O222+O214</f>
        <v>21060</v>
      </c>
      <c r="P226" s="33">
        <f>P12+P20+P27+P35+P48+P57+P65+P78+P92+P101+P109+P117+P125+P133+P142+P150+P158+P166+P174+P182+P190+P198+P206+P20+P222+P214</f>
        <v>16545</v>
      </c>
      <c r="Q226" s="31">
        <f t="shared" ref="Q226:Q231" si="120">P226/O226</f>
        <v>0.78561253561253563</v>
      </c>
      <c r="R226" s="33">
        <f>R12+R20+R27+R35+R48+R57+R65+R78+R92+R101+R109+R117+R125+R133+R142+R150+R158+R166+R174+R182+R190+R198+R206+R20+R222+R214</f>
        <v>4515</v>
      </c>
      <c r="S226" s="31">
        <f t="shared" ref="S226:S231" si="121">R226/O226</f>
        <v>0.21438746438746439</v>
      </c>
    </row>
    <row r="227" spans="1:22" s="42" customFormat="1" ht="15.5" x14ac:dyDescent="0.35">
      <c r="A227" s="34" t="s">
        <v>21</v>
      </c>
      <c r="B227" s="35"/>
      <c r="C227" s="38">
        <f>E227+O227</f>
        <v>72039</v>
      </c>
      <c r="D227" s="37"/>
      <c r="E227" s="37">
        <f>E13+E21+E28+E36+E49+E58+E66+E79+E93+E102+E110+E118+E126+E134+E143+E151+E159+E167+E175+E183+E191+E199+E207+E21+E223</f>
        <v>40677</v>
      </c>
      <c r="F227" s="42">
        <f>F13+F21+F28+F36+F49+F58+F66+F79+F93+F102+F110+F118+F126+F134+F143+F151+F159+F167+F175+F183+F191+F199+F207+F21+F223+F215</f>
        <v>32371</v>
      </c>
      <c r="G227" s="40">
        <f t="shared" si="117"/>
        <v>0.79580598372544686</v>
      </c>
      <c r="H227" s="42">
        <f>H13+H21+H28++H215+H36+H49+H58+H66+H79+H93+H102+H110+H118+H126+H134+H143+H151+H159+H167+H175+H183+H191+H199+H207+H21+H223</f>
        <v>4487</v>
      </c>
      <c r="I227" s="40">
        <f t="shared" si="118"/>
        <v>0.11030803648253312</v>
      </c>
      <c r="J227" s="42">
        <f>J13+J21+J28+J36+J49+J58+J66+J79+J93+J102+J110+J118+J126+J134+J143+J151+J159+J167+J175+J183+J191+J199+J207+J21+J223+J215</f>
        <v>3806</v>
      </c>
      <c r="K227" s="41">
        <f t="shared" si="119"/>
        <v>9.3566388868402295E-2</v>
      </c>
      <c r="L227" s="39"/>
      <c r="M227" s="40"/>
      <c r="O227" s="37">
        <f>O13+O21+O28+O36+O49+O58+O66+O79+O93+O102+O110+O118+O126+O134+O143+O151+O159+O167+O175+O183+O191+O199+O207+O21+O223</f>
        <v>31362</v>
      </c>
      <c r="P227" s="42">
        <f>P13+P21+P215+P28+P36+P49+P58+P66+P79+P93+P102+P110+P118+P126+P134+P143+P151+P159+P167+P175+P183+P191+P199+P207+P21+P223</f>
        <v>23344</v>
      </c>
      <c r="Q227" s="40">
        <f t="shared" si="120"/>
        <v>0.74434028442063649</v>
      </c>
      <c r="R227" s="42">
        <f>R13+R21+R28+R36+R49+R58+R66+R79+R93+R102+R110+R118+R126+R134+R143+R151+R159+R167+R175+R183+R191+R199+R207+R21+R223+R215</f>
        <v>7999</v>
      </c>
      <c r="S227" s="40">
        <f t="shared" si="121"/>
        <v>0.25505388686945984</v>
      </c>
    </row>
    <row r="228" spans="1:22" s="33" customFormat="1" ht="15.5" x14ac:dyDescent="0.35">
      <c r="A228" s="67">
        <v>2019</v>
      </c>
      <c r="B228" s="66"/>
      <c r="C228" s="27">
        <f>O228+E228</f>
        <v>3470</v>
      </c>
      <c r="E228" s="28">
        <f>E14+E22+E29+E37+E87+E103+E50+E59+E67+E80+E94+E111+E119+E127+E135+E144+E152+E160+E168+E176+E184+E192+E200+E208+E216</f>
        <v>1803</v>
      </c>
      <c r="F228" s="33">
        <f>F14+F22+F50+F59+F67+F80+F94+F111+F119+F127+F135+F144+F152+F160+F168+F176+F184+F192+F200+F208+F216+F103+F87+F37+F29</f>
        <v>1649</v>
      </c>
      <c r="G228" s="31">
        <f t="shared" si="117"/>
        <v>0.9145867997781475</v>
      </c>
      <c r="H228" s="33">
        <f>H14+H22+H50+H59+H67+H80+H94+H111+H119+H127+H135+H144+H152+H160+H168+H176+H184+H192+H200+H208+H216+H103+H87+H37+H29</f>
        <v>135</v>
      </c>
      <c r="I228" s="31">
        <f t="shared" si="118"/>
        <v>7.4875207986688855E-2</v>
      </c>
      <c r="J228" s="33">
        <f>J14+J22+J50+J59+J67+J80+J94+J111+J119+J127+J135+J144+J152+J160+J168+J176+J184+J192+J200+J208+J216+J103+J87+J37+J29</f>
        <v>15</v>
      </c>
      <c r="K228" s="32">
        <f t="shared" si="119"/>
        <v>8.3194675540765387E-3</v>
      </c>
      <c r="L228" s="33">
        <f>L14+L22+L50+L59+L67+L80+L94+L111+L119+L127+L135+L144+L152+L160+L168+L176+L184+L192+L200+L208+L216+L103+L87+L37+L29</f>
        <v>4</v>
      </c>
      <c r="M228" s="32">
        <f>L228/E228</f>
        <v>2.2185246810870773E-3</v>
      </c>
      <c r="O228" s="28">
        <f>O14+O22+O29+O37+O87+O103+O50+O59+O67+O80+O94+O111+O119+O127+O135+O144+O152+O160+O168+O176+O184+O192+O200+O208+O216</f>
        <v>1667</v>
      </c>
      <c r="P228" s="33">
        <f>P14+P22+P50+P59+P67+P80+P94+P111+P119+P127+P135+P144+P152+P160+P168+P176+P184+P192+P200+P208+P216+P103+P87+P37+P29</f>
        <v>1420</v>
      </c>
      <c r="Q228" s="31">
        <f t="shared" si="120"/>
        <v>0.85182963407318535</v>
      </c>
      <c r="R228" s="33">
        <f>R14+R22+R50+R59+R67+R80+R94+R111+R119+R127+R135+R144+R152+R160+R168+R176+R184+R192+R200+R208+R216+R103+R87+R37+R29</f>
        <v>242</v>
      </c>
      <c r="S228" s="31">
        <f t="shared" si="121"/>
        <v>0.14517096580683864</v>
      </c>
      <c r="T228" s="33">
        <f>T14+T22+T50+T59+T67+T80+T94+T111+T119+T127+T135+T144+T152+T160+T168+T176+T184+T192+T200+T208+T216+T103+T87+T37+T29</f>
        <v>5</v>
      </c>
      <c r="U228" s="31">
        <f>T228/O228</f>
        <v>2.999400119976005E-3</v>
      </c>
    </row>
    <row r="229" spans="1:22" s="42" customFormat="1" ht="15.5" x14ac:dyDescent="0.35">
      <c r="A229" s="34" t="s">
        <v>22</v>
      </c>
      <c r="B229" s="35"/>
      <c r="C229" s="36">
        <f>O229+E229</f>
        <v>98914</v>
      </c>
      <c r="D229" s="37"/>
      <c r="E229" s="37">
        <f>E15+E23+E30+E38+E88+E104+E51+E60+E68+E81+E95+E112+E120+E128+E136+E145+E153+E161+E169+E177+E185+E193+E201+E209+E217</f>
        <v>57489</v>
      </c>
      <c r="F229" s="42">
        <f>F15+F23+F30+F38+F88+F104+F51+F60+F68+F81+F95+F112+F120+F128+F136+F145+F153+F161+F169+F177+F185+F193+F201+F209+F217</f>
        <v>52621</v>
      </c>
      <c r="G229" s="40">
        <f t="shared" si="117"/>
        <v>0.91532293134338738</v>
      </c>
      <c r="H229" s="42">
        <f>H15+H23+H30+H38+H88+H104+H51+H60+H68+H81+H95+H112+H120+H128+H136+H145+H153+H161+H169+H177+H185+H193+H201+H209+H217</f>
        <v>3434</v>
      </c>
      <c r="I229" s="40">
        <f t="shared" si="118"/>
        <v>5.9733166344865973E-2</v>
      </c>
      <c r="J229" s="42">
        <f>J15+J23+J30+J38+J88+J104+J51+J60+J68+J81+J95+J112+J120+J128+J136+J145+J153+J161+J169+J177+J185+J193+J201+J209+J217</f>
        <v>1434</v>
      </c>
      <c r="K229" s="41">
        <f t="shared" si="119"/>
        <v>2.4943902311746594E-2</v>
      </c>
      <c r="L229" s="42">
        <f>L15+L23+L30+L38+L88+L104+L51+L60+L68+L81+L95+L112+L120+L128+L136+L145+L153+L161+L169+L177+L185+L193+L201+L209+L217</f>
        <v>0</v>
      </c>
      <c r="M229" s="41">
        <f>L229/E229</f>
        <v>0</v>
      </c>
      <c r="O229" s="37">
        <f>O15+O23+O30+O38+O88+O104+O51+O60+O68+O81+O95+O112+O120+O128+O136+O145+O153+O161+O169+O177+O185+O193+O201+O209+O217</f>
        <v>41425</v>
      </c>
      <c r="P229" s="42">
        <f>P15+P23+P30+P38+P88+P104+P51+P60+P68+P81+P95+P112+P120+P128+P136+P145+P153+P161+P169+P177+P185+P193+P201+P209+P217</f>
        <v>36783</v>
      </c>
      <c r="Q229" s="40">
        <f t="shared" si="120"/>
        <v>0.88794206397103204</v>
      </c>
      <c r="R229" s="42">
        <f>R15+R23+R30+R38+R88+R104+R51+R60+R68+R81+R95+R112+R120+R128+R136+R145+R153+R161+R169+R177+R185+R193+R201+R209+R217</f>
        <v>4642</v>
      </c>
      <c r="S229" s="40">
        <f t="shared" si="121"/>
        <v>0.11205793602896802</v>
      </c>
      <c r="T229" s="42">
        <f>T15+T23+T26+T33+T42+T51+T60+T68+T72+T81+T95+T112+T120+T128+T136+T145+T153+T161+T169+T177+T185+T193+T201+T209+T217</f>
        <v>0</v>
      </c>
      <c r="U229" s="40">
        <f>T229/O229</f>
        <v>0</v>
      </c>
      <c r="V229" s="39"/>
    </row>
    <row r="230" spans="1:22" s="33" customFormat="1" ht="15.5" x14ac:dyDescent="0.35">
      <c r="A230" s="25" t="s">
        <v>23</v>
      </c>
      <c r="B230" s="66"/>
      <c r="C230" s="27">
        <f>O230+E230</f>
        <v>35267</v>
      </c>
      <c r="E230" s="28">
        <f>E16+E24+E31+E39+E89+E105+E43+E52+E61+E69+E73+E82+E96+E113+E121+E129+E137+E146+E154+E162+E170+E178+E186+E194+E202+E210+E218</f>
        <v>21599</v>
      </c>
      <c r="F230" s="33">
        <f>F16+F24+F43+F52+F61+F69+F73+F82+F96+F113+F121+F129+F137+F146+F154+F162+F170+F178+F186+F194+F202+F210+F218</f>
        <v>18148</v>
      </c>
      <c r="G230" s="31">
        <f t="shared" si="117"/>
        <v>0.84022408444835406</v>
      </c>
      <c r="H230" s="33">
        <f>H16+H24+H43+H52+H61+H69+H73+H82+H96+H113+H121+H129+H137+H146+H154+H162+H170+H178+H186+H194+H202+H210+H218</f>
        <v>908</v>
      </c>
      <c r="I230" s="31">
        <f t="shared" si="118"/>
        <v>4.2038983286263251E-2</v>
      </c>
      <c r="J230" s="33">
        <f>J16+J24+J43+J52+J61+J69+J73+J82+J96+J113+J121+J129+J137+J146+J154+J162+J170+J178+J186+J194+J202+J210+J218</f>
        <v>479</v>
      </c>
      <c r="K230" s="32">
        <f t="shared" si="119"/>
        <v>2.2176952636696144E-2</v>
      </c>
      <c r="L230" s="33">
        <f>L16+L24+L43+L52+L61+L69+L73+L82+L96+L113+L121+L129+L137+L146+L154+L162+L170+L178+L186+L194+L202+L210+L218</f>
        <v>43</v>
      </c>
      <c r="M230" s="32">
        <f>L230/E230</f>
        <v>1.9908329089309692E-3</v>
      </c>
      <c r="O230" s="28">
        <f>O16+O24+O31+O39+O89+O105+O43+O52+O61+O69+O73+O82+O96+O113+O121+O129+O137+O146+O154+O162+O170+O178+O186+O194+O202+O210+O218</f>
        <v>13668</v>
      </c>
      <c r="P230" s="33">
        <f>P16+P24+P43+P52+P61+P69+P73+P82+P96+P113+P121+P129+P137+P146+P154+P162+P170+P178+P186+P194+P202+P210+P218</f>
        <v>10958</v>
      </c>
      <c r="Q230" s="31">
        <f t="shared" si="120"/>
        <v>0.80172666081357913</v>
      </c>
      <c r="R230" s="33">
        <f>R16+R24+R27+R34+R43+R52+R61+R69+R73+R82+R96+R113+R121+R129+R137+R146+R154+R162+R170+R178+R186+R194+R202+R210+R218</f>
        <v>1439</v>
      </c>
      <c r="S230" s="31">
        <f t="shared" si="121"/>
        <v>0.1052824114720515</v>
      </c>
      <c r="T230" s="33">
        <f>T16+T24+T27+T34+T43+T52+T61+T69+T73+T82+T96+T113+T121+T129+T137+T146+T154+T162+T170+T178+T186+T194+T202+T210+T218</f>
        <v>34</v>
      </c>
      <c r="U230" s="31">
        <f>T230/O230</f>
        <v>2.4875621890547263E-3</v>
      </c>
    </row>
    <row r="231" spans="1:22" s="42" customFormat="1" ht="15.5" x14ac:dyDescent="0.35">
      <c r="A231" s="34" t="s">
        <v>24</v>
      </c>
      <c r="B231" s="35"/>
      <c r="C231" s="36">
        <f>O231+E231</f>
        <v>37401</v>
      </c>
      <c r="E231" s="37">
        <f>E17+E25+E44+E53+E62+E70+E74+E83+E97+E114+E122+E130+E138+E147+E155+E163+E171+E179+E187+E195+E203+E211+E219</f>
        <v>22746</v>
      </c>
      <c r="F231" s="42">
        <f>F17+F25+F44+F53+F62+F70+F74+F83+F97+F114+F122+F130+F138+F147+F155+F163+F171+F179+F187+F195+F203+F211+F219</f>
        <v>20910</v>
      </c>
      <c r="G231" s="40">
        <f t="shared" si="117"/>
        <v>0.91928251121076232</v>
      </c>
      <c r="H231" s="42">
        <f>H17+H25+H44+H53+H62+H70+H74+H83+H97+H114+H122+H130+H138+H147+H155+H163+H171+H179+H187+H195+H203+H211+H219</f>
        <v>1272</v>
      </c>
      <c r="I231" s="40">
        <f t="shared" si="118"/>
        <v>5.5921920337641783E-2</v>
      </c>
      <c r="J231" s="42">
        <f>J17+J25+J44+J53+J62+J70+J74+J83+J97+J114+J122+J130+J138+J147+J155+J163+J171+J179+J187+J195+J203+J211+J219</f>
        <v>552</v>
      </c>
      <c r="K231" s="41">
        <f t="shared" si="119"/>
        <v>2.4268003165391717E-2</v>
      </c>
      <c r="L231" s="42">
        <f>L17+L25+L44+L53+L62+L70+L74+L83+L97+L114+L122+L130+L138+L147+L155+L163+L171+L179+L187+L195+L203+L211+L219</f>
        <v>12</v>
      </c>
      <c r="M231" s="41">
        <f>L231/E231</f>
        <v>5.2756528620416781E-4</v>
      </c>
      <c r="O231" s="37">
        <f>O17+O25+O44+O53+O62+O70+O74+O83+O97+O114+O122+O130+O138+O147+O155+O163+O171+O179+O187+O195+O203+O211+O219</f>
        <v>14655</v>
      </c>
      <c r="P231" s="42">
        <f>P17+P25+P44+P53+P62+P70+P74+P83+P97+P114+P122+P130+P138+P147+P155+P163+P171+P179+P187+P195+P203+P211+P219</f>
        <v>12604</v>
      </c>
      <c r="Q231" s="40">
        <f t="shared" si="120"/>
        <v>0.86004776526782667</v>
      </c>
      <c r="R231" s="42">
        <f>R17+R25+R31+R39+R44+R53+R62+R70+R74+R83+R97+R114+R122+R130+R138+R147+R155+R163+R171+R179+R187+R195+R203+R211+R219</f>
        <v>2175</v>
      </c>
      <c r="S231" s="40">
        <f t="shared" si="121"/>
        <v>0.14841351074718526</v>
      </c>
      <c r="T231" s="42">
        <f>T17+T25+T31+T39+T44+T53+T62+T70+T74+T83+T97+T114+T122+T130+T138+T147+T155+T163+T171+T179+T187+T195+T203+T211+T219</f>
        <v>3</v>
      </c>
      <c r="U231" s="40">
        <f>T231/O231</f>
        <v>2.0470829068577277E-4</v>
      </c>
    </row>
    <row r="232" spans="1:22" ht="15.5" x14ac:dyDescent="0.35">
      <c r="C232" s="45"/>
      <c r="G232" s="24"/>
      <c r="I232" s="24"/>
      <c r="K232" s="6"/>
      <c r="Q232" s="24"/>
      <c r="S232" s="24"/>
      <c r="U232" s="24"/>
    </row>
  </sheetData>
  <mergeCells count="11">
    <mergeCell ref="B32:C32"/>
    <mergeCell ref="B40:D40"/>
    <mergeCell ref="B45:C45"/>
    <mergeCell ref="B54:C54"/>
    <mergeCell ref="B75:C75"/>
    <mergeCell ref="B1:P1"/>
    <mergeCell ref="B2:P2"/>
    <mergeCell ref="B3:P3"/>
    <mergeCell ref="B4:P4"/>
    <mergeCell ref="B5:P5"/>
    <mergeCell ref="B7:P7"/>
  </mergeCells>
  <pageMargins left="0.25" right="0.25" top="0.75" bottom="0.75" header="0.30000000000000004" footer="0.30000000000000004"/>
  <pageSetup paperSize="0" scale="45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ATKINS, Martyn</dc:creator>
  <dc:description/>
  <cp:lastModifiedBy>LAWFORD, Jim</cp:lastModifiedBy>
  <dcterms:created xsi:type="dcterms:W3CDTF">2016-07-25T19:38:33Z</dcterms:created>
  <dcterms:modified xsi:type="dcterms:W3CDTF">2022-07-27T08:19:12Z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0x0101003F881392B516B6449CED9AE140B9C931</vt:lpwstr>
  </property>
  <property fmtid="{D5CDD505-2E9C-101B-9397-08002B2CF9AE}" pid="3" name="RMKeyword1">
    <vt:lpwstr/>
  </property>
  <property fmtid="{D5CDD505-2E9C-101B-9397-08002B2CF9AE}" pid="4" name="ProtectiveMarking">
    <vt:lpwstr>3;#Restricted|03fb2ae6-3ed1-4e8a-b2d7-d39355e21de7</vt:lpwstr>
  </property>
  <property fmtid="{D5CDD505-2E9C-101B-9397-08002B2CF9AE}" pid="5" name="RMKeyword3">
    <vt:lpwstr/>
  </property>
  <property fmtid="{D5CDD505-2E9C-101B-9397-08002B2CF9AE}" pid="6" name="Sessions">
    <vt:lpwstr>4;#2017-19|790133b5-8265-463c-8ed3-ef2f6e04a689</vt:lpwstr>
  </property>
  <property fmtid="{D5CDD505-2E9C-101B-9397-08002B2CF9AE}" pid="7" name="Category">
    <vt:lpwstr/>
  </property>
  <property fmtid="{D5CDD505-2E9C-101B-9397-08002B2CF9AE}" pid="8" name="Inquiry">
    <vt:lpwstr/>
  </property>
  <property fmtid="{D5CDD505-2E9C-101B-9397-08002B2CF9AE}" pid="9" name="RMKeyword2">
    <vt:lpwstr>2;#Committees|33adf4e6-7770-4a28-8fef-1501eacd6c5e</vt:lpwstr>
  </property>
  <property fmtid="{D5CDD505-2E9C-101B-9397-08002B2CF9AE}" pid="10" name="RMKeyword4">
    <vt:lpwstr/>
  </property>
  <property fmtid="{D5CDD505-2E9C-101B-9397-08002B2CF9AE}" pid="11" name="Circulation">
    <vt:lpwstr/>
  </property>
  <property fmtid="{D5CDD505-2E9C-101B-9397-08002B2CF9AE}" pid="12" name="_dlc_DocId">
    <vt:lpwstr>7NZAANY7CAZ2-690434224-15993</vt:lpwstr>
  </property>
  <property fmtid="{D5CDD505-2E9C-101B-9397-08002B2CF9AE}" pid="13" name="_dlc_DocIdItemGuid">
    <vt:lpwstr>6b6af08f-8039-46a7-9786-b3e9aaa2360b</vt:lpwstr>
  </property>
  <property fmtid="{D5CDD505-2E9C-101B-9397-08002B2CF9AE}" pid="14" name="_dlc_DocIdUrl">
    <vt:lpwstr>https://hopuk.sharepoint.com/sites/hcc-Procedure/_layouts/15/DocIdRedir.aspx?ID=7NZAANY7CAZ2-690434224-15993, 7NZAANY7CAZ2-690434224-15993</vt:lpwstr>
  </property>
  <property fmtid="{D5CDD505-2E9C-101B-9397-08002B2CF9AE}" pid="15" name="Sensitivity">
    <vt:lpwstr>Unrestricted</vt:lpwstr>
  </property>
</Properties>
</file>